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au\Desktop\GSS Budget Docs\GSS 17-18 Budget Docs\"/>
    </mc:Choice>
  </mc:AlternateContent>
  <bookViews>
    <workbookView xWindow="0" yWindow="0" windowWidth="14380" windowHeight="8640" tabRatio="727" firstSheet="5" activeTab="8" xr2:uid="{00000000-000D-0000-FFFF-FFFF00000000}"/>
  </bookViews>
  <sheets>
    <sheet name="Budget Summary" sheetId="1" r:id="rId1"/>
    <sheet name="GenOp" sheetId="2" r:id="rId2"/>
    <sheet name="Exec Travel Reimbursements" sheetId="3" r:id="rId3"/>
    <sheet name="Admin Wages" sheetId="4" r:id="rId4"/>
    <sheet name="Special Allocations Budget" sheetId="5" r:id="rId5"/>
    <sheet name="Income" sheetId="6" r:id="rId6"/>
    <sheet name="GSS Activities Budget" sheetId="8" r:id="rId7"/>
    <sheet name="TierII Summary" sheetId="9" r:id="rId8"/>
    <sheet name="TierII Recommendations" sheetId="10" r:id="rId9"/>
  </sheets>
  <definedNames>
    <definedName name="_xlnm.Print_Area" localSheetId="8">'TierII Recommendations'!$A:$D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0" l="1"/>
  <c r="D23" i="10"/>
  <c r="D24" i="10"/>
  <c r="D25" i="10"/>
  <c r="D26" i="10"/>
  <c r="D27" i="10"/>
  <c r="D28" i="10"/>
  <c r="D29" i="10"/>
  <c r="D30" i="10"/>
  <c r="D31" i="10"/>
  <c r="D32" i="10"/>
  <c r="D33" i="10"/>
  <c r="D34" i="10"/>
  <c r="D5" i="9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6" i="9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7" i="9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8" i="9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9" i="9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10" i="9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11" i="9"/>
  <c r="D471" i="10"/>
  <c r="D472" i="10"/>
  <c r="D473" i="10"/>
  <c r="D474" i="10"/>
  <c r="D475" i="10"/>
  <c r="D476" i="10"/>
  <c r="D477" i="10"/>
  <c r="D478" i="10"/>
  <c r="D479" i="10"/>
  <c r="D481" i="10"/>
  <c r="D482" i="10"/>
  <c r="D483" i="10"/>
  <c r="D12" i="9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13" i="9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14" i="9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15" i="9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6" i="9"/>
  <c r="D1152" i="10"/>
  <c r="D1135" i="10"/>
  <c r="D17" i="9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8" i="9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9" i="9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20" i="9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21" i="9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22" i="9"/>
  <c r="D23" i="9"/>
  <c r="C18" i="1"/>
  <c r="D6" i="8"/>
  <c r="D7" i="8"/>
  <c r="D8" i="8"/>
  <c r="D9" i="8"/>
  <c r="D10" i="8"/>
  <c r="D11" i="8"/>
  <c r="D12" i="8"/>
  <c r="D14" i="8"/>
  <c r="C16" i="1"/>
  <c r="D17" i="4"/>
  <c r="D18" i="4"/>
  <c r="C15" i="1"/>
  <c r="D21" i="3"/>
  <c r="D22" i="3"/>
  <c r="C14" i="1"/>
  <c r="B1017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B17" i="9"/>
  <c r="B14" i="9"/>
  <c r="B11" i="9"/>
  <c r="D15" i="10"/>
  <c r="C1450" i="10"/>
  <c r="C1451" i="10"/>
  <c r="C23" i="10"/>
  <c r="C59" i="10"/>
  <c r="C111" i="10"/>
  <c r="C215" i="10"/>
  <c r="C283" i="10"/>
  <c r="C368" i="10"/>
  <c r="C472" i="10"/>
  <c r="C541" i="10"/>
  <c r="C678" i="10"/>
  <c r="C832" i="10"/>
  <c r="C1021" i="10"/>
  <c r="C1124" i="10"/>
  <c r="C1159" i="10"/>
  <c r="C1262" i="10"/>
  <c r="C1314" i="10"/>
  <c r="C1417" i="10"/>
  <c r="C4" i="10"/>
  <c r="C1452" i="10"/>
  <c r="C1453" i="10"/>
  <c r="C1454" i="10"/>
  <c r="C1455" i="10"/>
  <c r="C1456" i="10"/>
  <c r="C1457" i="10"/>
  <c r="C1458" i="10"/>
  <c r="C1459" i="10"/>
  <c r="C31" i="10"/>
  <c r="C67" i="10"/>
  <c r="C119" i="10"/>
  <c r="C188" i="10"/>
  <c r="C223" i="10"/>
  <c r="C291" i="10"/>
  <c r="C376" i="10"/>
  <c r="C480" i="10"/>
  <c r="C549" i="10"/>
  <c r="C686" i="10"/>
  <c r="C840" i="10"/>
  <c r="C1029" i="10"/>
  <c r="C1132" i="10"/>
  <c r="C1167" i="10"/>
  <c r="C1270" i="10"/>
  <c r="C1322" i="10"/>
  <c r="C1425" i="10"/>
  <c r="C12" i="10"/>
  <c r="C1460" i="10"/>
  <c r="C1461" i="10"/>
  <c r="C33" i="10"/>
  <c r="C69" i="10"/>
  <c r="C121" i="10"/>
  <c r="C225" i="10"/>
  <c r="C293" i="10"/>
  <c r="C378" i="10"/>
  <c r="C482" i="10"/>
  <c r="C551" i="10"/>
  <c r="C688" i="10"/>
  <c r="C842" i="10"/>
  <c r="C1031" i="10"/>
  <c r="C1134" i="10"/>
  <c r="C1169" i="10"/>
  <c r="C1272" i="10"/>
  <c r="C1324" i="10"/>
  <c r="C1427" i="10"/>
  <c r="C14" i="10"/>
  <c r="C1313" i="10"/>
  <c r="C1315" i="10"/>
  <c r="C1316" i="10"/>
  <c r="C1317" i="10"/>
  <c r="C1318" i="10"/>
  <c r="C1319" i="10"/>
  <c r="C1320" i="10"/>
  <c r="C1321" i="10"/>
  <c r="C30" i="10"/>
  <c r="C66" i="10"/>
  <c r="C118" i="10"/>
  <c r="C222" i="10"/>
  <c r="C290" i="10"/>
  <c r="C375" i="10"/>
  <c r="C479" i="10"/>
  <c r="C548" i="10"/>
  <c r="C685" i="10"/>
  <c r="C839" i="10"/>
  <c r="C1028" i="10"/>
  <c r="C1131" i="10"/>
  <c r="C1166" i="10"/>
  <c r="C1269" i="10"/>
  <c r="C1424" i="10"/>
  <c r="C11" i="10"/>
  <c r="C1323" i="10"/>
  <c r="D1131" i="10"/>
  <c r="D11" i="10"/>
  <c r="C1263" i="10"/>
  <c r="C1264" i="10"/>
  <c r="C1265" i="10"/>
  <c r="C1266" i="10"/>
  <c r="C1267" i="10"/>
  <c r="C28" i="10"/>
  <c r="C64" i="10"/>
  <c r="C116" i="10"/>
  <c r="C185" i="10"/>
  <c r="C220" i="10"/>
  <c r="C288" i="10"/>
  <c r="C373" i="10"/>
  <c r="C477" i="10"/>
  <c r="C546" i="10"/>
  <c r="C683" i="10"/>
  <c r="C837" i="10"/>
  <c r="C1026" i="10"/>
  <c r="C1129" i="10"/>
  <c r="C1164" i="10"/>
  <c r="C1422" i="10"/>
  <c r="C9" i="10"/>
  <c r="C1268" i="10"/>
  <c r="C1271" i="10"/>
  <c r="D1130" i="10"/>
  <c r="D10" i="10"/>
  <c r="D1133" i="10"/>
  <c r="D13" i="10"/>
  <c r="C1158" i="10"/>
  <c r="C1160" i="10"/>
  <c r="C24" i="10"/>
  <c r="C60" i="10"/>
  <c r="C112" i="10"/>
  <c r="C216" i="10"/>
  <c r="C284" i="10"/>
  <c r="C369" i="10"/>
  <c r="C473" i="10"/>
  <c r="C542" i="10"/>
  <c r="C679" i="10"/>
  <c r="C833" i="10"/>
  <c r="C1022" i="10"/>
  <c r="C1125" i="10"/>
  <c r="C1418" i="10"/>
  <c r="C5" i="10"/>
  <c r="C1161" i="10"/>
  <c r="C1162" i="10"/>
  <c r="C1163" i="10"/>
  <c r="C1165" i="10"/>
  <c r="C1168" i="10"/>
  <c r="D1127" i="10"/>
  <c r="D7" i="10"/>
  <c r="D1125" i="10"/>
  <c r="D5" i="10"/>
  <c r="C25" i="10"/>
  <c r="C61" i="10"/>
  <c r="C113" i="10"/>
  <c r="C182" i="10"/>
  <c r="C217" i="10"/>
  <c r="C285" i="10"/>
  <c r="C370" i="10"/>
  <c r="C474" i="10"/>
  <c r="C543" i="10"/>
  <c r="C680" i="10"/>
  <c r="C834" i="10"/>
  <c r="C1023" i="10"/>
  <c r="C1126" i="10"/>
  <c r="C1419" i="10"/>
  <c r="C6" i="10"/>
  <c r="D1126" i="10"/>
  <c r="D6" i="10"/>
  <c r="C26" i="10"/>
  <c r="C62" i="10"/>
  <c r="C114" i="10"/>
  <c r="C218" i="10"/>
  <c r="C286" i="10"/>
  <c r="C371" i="10"/>
  <c r="C475" i="10"/>
  <c r="C544" i="10"/>
  <c r="C681" i="10"/>
  <c r="C835" i="10"/>
  <c r="C1024" i="10"/>
  <c r="C1127" i="10"/>
  <c r="C1420" i="10"/>
  <c r="C7" i="10"/>
  <c r="C27" i="10"/>
  <c r="C63" i="10"/>
  <c r="C115" i="10"/>
  <c r="C219" i="10"/>
  <c r="C287" i="10"/>
  <c r="C372" i="10"/>
  <c r="C476" i="10"/>
  <c r="C545" i="10"/>
  <c r="C682" i="10"/>
  <c r="C836" i="10"/>
  <c r="C1025" i="10"/>
  <c r="C1128" i="10"/>
  <c r="C1421" i="10"/>
  <c r="C8" i="10"/>
  <c r="D1129" i="10"/>
  <c r="D9" i="10"/>
  <c r="C32" i="10"/>
  <c r="C68" i="10"/>
  <c r="C120" i="10"/>
  <c r="C224" i="10"/>
  <c r="C292" i="10"/>
  <c r="C377" i="10"/>
  <c r="C481" i="10"/>
  <c r="C550" i="10"/>
  <c r="C687" i="10"/>
  <c r="C841" i="10"/>
  <c r="C1030" i="10"/>
  <c r="C1133" i="10"/>
  <c r="C1426" i="10"/>
  <c r="C13" i="10"/>
  <c r="D1134" i="10"/>
  <c r="D14" i="10"/>
  <c r="D1123" i="10"/>
  <c r="D3" i="10"/>
  <c r="C22" i="10"/>
  <c r="C58" i="10"/>
  <c r="C110" i="10"/>
  <c r="C214" i="10"/>
  <c r="C282" i="10"/>
  <c r="C367" i="10"/>
  <c r="C471" i="10"/>
  <c r="C540" i="10"/>
  <c r="C677" i="10"/>
  <c r="C831" i="10"/>
  <c r="C1020" i="10"/>
  <c r="C1123" i="10"/>
  <c r="C1261" i="10"/>
  <c r="C1416" i="10"/>
  <c r="C3" i="10"/>
  <c r="C1027" i="10"/>
  <c r="D980" i="10"/>
  <c r="C980" i="10"/>
  <c r="D946" i="10"/>
  <c r="C946" i="10"/>
  <c r="D929" i="10"/>
  <c r="C929" i="10"/>
  <c r="D912" i="10"/>
  <c r="C912" i="10"/>
  <c r="D895" i="10"/>
  <c r="C895" i="10"/>
  <c r="D876" i="10"/>
  <c r="C876" i="10"/>
  <c r="C838" i="10"/>
  <c r="C843" i="10"/>
  <c r="C684" i="10"/>
  <c r="D1132" i="10"/>
  <c r="D12" i="10"/>
  <c r="D1124" i="10"/>
  <c r="D4" i="10"/>
  <c r="D1128" i="10"/>
  <c r="D8" i="10"/>
  <c r="C29" i="10"/>
  <c r="C65" i="10"/>
  <c r="C117" i="10"/>
  <c r="C186" i="10"/>
  <c r="C221" i="10"/>
  <c r="C289" i="10"/>
  <c r="C374" i="10"/>
  <c r="C478" i="10"/>
  <c r="C547" i="10"/>
  <c r="C1130" i="10"/>
  <c r="C1423" i="10"/>
  <c r="C10" i="10"/>
  <c r="C15" i="10"/>
  <c r="C689" i="10"/>
  <c r="D603" i="10"/>
  <c r="C603" i="10"/>
  <c r="D586" i="10"/>
  <c r="C586" i="10"/>
  <c r="D569" i="10"/>
  <c r="C569" i="10"/>
  <c r="D534" i="10"/>
  <c r="C534" i="10"/>
  <c r="D517" i="10"/>
  <c r="C517" i="10"/>
  <c r="D500" i="10"/>
  <c r="C500" i="10"/>
  <c r="D327" i="10"/>
  <c r="D310" i="10"/>
  <c r="D277" i="10"/>
  <c r="C277" i="10"/>
  <c r="D243" i="10"/>
  <c r="C243" i="10"/>
  <c r="D260" i="10"/>
  <c r="C260" i="10"/>
  <c r="C122" i="10"/>
  <c r="D104" i="10"/>
  <c r="C104" i="10"/>
  <c r="D87" i="10"/>
  <c r="C87" i="10"/>
  <c r="C70" i="10"/>
  <c r="C1462" i="10"/>
  <c r="D1445" i="10"/>
  <c r="C1445" i="10"/>
  <c r="D1410" i="10"/>
  <c r="C1410" i="10"/>
  <c r="D1393" i="10"/>
  <c r="C1393" i="10"/>
  <c r="D1376" i="10"/>
  <c r="C1376" i="10"/>
  <c r="D1359" i="10"/>
  <c r="C1359" i="10"/>
  <c r="D1342" i="10"/>
  <c r="C1342" i="10"/>
  <c r="D1307" i="10"/>
  <c r="C1307" i="10"/>
  <c r="D1290" i="10"/>
  <c r="C1290" i="10"/>
  <c r="C1273" i="10"/>
  <c r="D1255" i="10"/>
  <c r="C1255" i="10"/>
  <c r="D1238" i="10"/>
  <c r="C1238" i="10"/>
  <c r="D1221" i="10"/>
  <c r="C1221" i="10"/>
  <c r="D1204" i="10"/>
  <c r="C1204" i="10"/>
  <c r="D1187" i="10"/>
  <c r="C1187" i="10"/>
  <c r="C1170" i="10"/>
  <c r="D1117" i="10"/>
  <c r="C1117" i="10"/>
  <c r="D1100" i="10"/>
  <c r="C1100" i="10"/>
  <c r="D1083" i="10"/>
  <c r="C1083" i="10"/>
  <c r="D1066" i="10"/>
  <c r="C1066" i="10"/>
  <c r="D1049" i="10"/>
  <c r="C1049" i="10"/>
  <c r="C1152" i="10"/>
  <c r="C1135" i="10"/>
  <c r="D825" i="10"/>
  <c r="C825" i="10"/>
  <c r="D808" i="10"/>
  <c r="C808" i="10"/>
  <c r="D723" i="10"/>
  <c r="C723" i="10"/>
  <c r="D740" i="10"/>
  <c r="C740" i="10"/>
  <c r="D706" i="10"/>
  <c r="C706" i="10"/>
  <c r="D791" i="10"/>
  <c r="C791" i="10"/>
  <c r="D774" i="10"/>
  <c r="C774" i="10"/>
  <c r="D757" i="10"/>
  <c r="C757" i="10"/>
  <c r="D396" i="10"/>
  <c r="C396" i="10"/>
  <c r="D465" i="10"/>
  <c r="C465" i="10"/>
  <c r="D447" i="10"/>
  <c r="C447" i="10"/>
  <c r="D430" i="10"/>
  <c r="C430" i="10"/>
  <c r="D413" i="10"/>
  <c r="C413" i="10"/>
  <c r="C379" i="10"/>
  <c r="D19" i="1"/>
  <c r="E17" i="4"/>
  <c r="E18" i="4"/>
  <c r="C21" i="6"/>
  <c r="D173" i="10"/>
  <c r="C173" i="10"/>
  <c r="C156" i="10"/>
  <c r="D156" i="10"/>
  <c r="C139" i="10"/>
  <c r="D139" i="10"/>
  <c r="AG121" i="10"/>
  <c r="AG120" i="10"/>
  <c r="AG119" i="10"/>
  <c r="AG118" i="10"/>
  <c r="AG117" i="10"/>
  <c r="AF117" i="10"/>
  <c r="AG116" i="10"/>
  <c r="AF116" i="10"/>
  <c r="AG115" i="10"/>
  <c r="AG114" i="10"/>
  <c r="AF114" i="10"/>
  <c r="AG113" i="10"/>
  <c r="AG112" i="10"/>
  <c r="AG111" i="10"/>
  <c r="AG110" i="10"/>
  <c r="AF121" i="10"/>
  <c r="C1428" i="10"/>
  <c r="C1325" i="10"/>
  <c r="C1032" i="10"/>
  <c r="D620" i="10"/>
  <c r="C620" i="10"/>
  <c r="C191" i="10"/>
  <c r="C1014" i="10"/>
  <c r="C997" i="10"/>
  <c r="C963" i="10"/>
  <c r="D859" i="10"/>
  <c r="C859" i="10"/>
  <c r="D654" i="10"/>
  <c r="C654" i="10"/>
  <c r="D637" i="10"/>
  <c r="C637" i="10"/>
  <c r="C552" i="10"/>
  <c r="C483" i="10"/>
  <c r="D361" i="10"/>
  <c r="C361" i="10"/>
  <c r="D344" i="10"/>
  <c r="C344" i="10"/>
  <c r="C327" i="10"/>
  <c r="C310" i="10"/>
  <c r="C294" i="10"/>
  <c r="D52" i="10"/>
  <c r="C52" i="10"/>
  <c r="C34" i="10"/>
  <c r="D1530" i="10"/>
  <c r="D1513" i="10"/>
  <c r="D1496" i="10"/>
  <c r="D1479" i="10"/>
  <c r="C1530" i="10"/>
  <c r="C1513" i="10"/>
  <c r="C1496" i="10"/>
  <c r="C1479" i="10"/>
  <c r="D129" i="8"/>
  <c r="C129" i="8"/>
  <c r="D115" i="8"/>
  <c r="C115" i="8"/>
  <c r="D101" i="8"/>
  <c r="C101" i="8"/>
  <c r="D87" i="8"/>
  <c r="C87" i="8"/>
  <c r="D73" i="8"/>
  <c r="C73" i="8"/>
  <c r="D59" i="8"/>
  <c r="C59" i="8"/>
  <c r="D45" i="8"/>
  <c r="C45" i="8"/>
  <c r="D31" i="8"/>
  <c r="C31" i="8"/>
  <c r="C12" i="8"/>
  <c r="C11" i="8"/>
  <c r="C10" i="8"/>
  <c r="C9" i="8"/>
  <c r="C8" i="8"/>
  <c r="C7" i="8"/>
  <c r="C6" i="8"/>
  <c r="E21" i="6"/>
  <c r="D21" i="6"/>
  <c r="E16" i="5"/>
  <c r="E21" i="2"/>
  <c r="E24" i="2"/>
  <c r="E23" i="9"/>
  <c r="C19" i="1"/>
  <c r="E5" i="9"/>
  <c r="C14" i="8"/>
  <c r="C226" i="10"/>
</calcChain>
</file>

<file path=xl/sharedStrings.xml><?xml version="1.0" encoding="utf-8"?>
<sst xmlns="http://schemas.openxmlformats.org/spreadsheetml/2006/main" count="1662" uniqueCount="212">
  <si>
    <t>General Operations</t>
  </si>
  <si>
    <t>Executive Committee Stipends</t>
  </si>
  <si>
    <t>Administrative Assistant Wages</t>
  </si>
  <si>
    <t>Activities Budget</t>
  </si>
  <si>
    <t>Special Allocations Budget</t>
  </si>
  <si>
    <t>Tier II Organizations Budget</t>
  </si>
  <si>
    <t>Total</t>
  </si>
  <si>
    <t>602 Dues</t>
  </si>
  <si>
    <t>*</t>
  </si>
  <si>
    <t>604 Photocopying</t>
  </si>
  <si>
    <t>605 Postage</t>
  </si>
  <si>
    <t>606 Printing</t>
  </si>
  <si>
    <t>607 Promotional Items</t>
  </si>
  <si>
    <t>608 Refreshments</t>
  </si>
  <si>
    <t>610 Supplies</t>
  </si>
  <si>
    <t>611 Telephone</t>
  </si>
  <si>
    <t>613 Awards and Prizes</t>
  </si>
  <si>
    <t>**</t>
  </si>
  <si>
    <t>625/6 Equipment</t>
  </si>
  <si>
    <t>* NAGPS Membership</t>
  </si>
  <si>
    <t>** Graduate Community Service Award</t>
  </si>
  <si>
    <t>President</t>
  </si>
  <si>
    <t>Treasurer</t>
  </si>
  <si>
    <t>Vice President</t>
  </si>
  <si>
    <t>Parliamentarian</t>
  </si>
  <si>
    <t>Activities Director</t>
  </si>
  <si>
    <t>Communications Director</t>
  </si>
  <si>
    <t>Worker's Comp (1.05%)</t>
  </si>
  <si>
    <t>Wages</t>
  </si>
  <si>
    <t>631 Miscellaneous</t>
  </si>
  <si>
    <t>* includes $1,200 reserved for Writing Center's Grad Writing Retreat</t>
  </si>
  <si>
    <t>FY 14-15 YtD</t>
  </si>
  <si>
    <t>516 Co-sponsorships</t>
  </si>
  <si>
    <t>-</t>
  </si>
  <si>
    <t>519 Participation Fees</t>
  </si>
  <si>
    <t>531 Miscellaneous</t>
  </si>
  <si>
    <t>532 Prior Year Income</t>
  </si>
  <si>
    <t>533 Change Fund Returns</t>
  </si>
  <si>
    <t>546 Interest</t>
  </si>
  <si>
    <t>547 Student Fees</t>
  </si>
  <si>
    <t>Expense Type</t>
  </si>
  <si>
    <t>Requested</t>
  </si>
  <si>
    <t>Recommended</t>
  </si>
  <si>
    <t>613 Awards &amp; Prizes</t>
  </si>
  <si>
    <t>615 Contractual Services</t>
  </si>
  <si>
    <t>620 Refreshments</t>
  </si>
  <si>
    <t>621 Supplies -- Events/Programs</t>
  </si>
  <si>
    <t>623 Rental</t>
  </si>
  <si>
    <t>624 Travel</t>
  </si>
  <si>
    <t>625 Equipment (&lt;$1k)</t>
  </si>
  <si>
    <t>Summary of Tier II Budget Recommendations</t>
  </si>
  <si>
    <t>Tier II Organization</t>
  </si>
  <si>
    <t>Amount
Recomm.</t>
  </si>
  <si>
    <t>%</t>
  </si>
  <si>
    <t>Association of Graduate Economics Students</t>
  </si>
  <si>
    <t>AGES</t>
  </si>
  <si>
    <t>Animal Science Graduate Student Association</t>
  </si>
  <si>
    <t>ASGSA</t>
  </si>
  <si>
    <t>Ecology and Evolutionary Biology Graduate Student Association</t>
  </si>
  <si>
    <t>EEB</t>
  </si>
  <si>
    <t>English Graduate Student Association</t>
  </si>
  <si>
    <t>EGSA</t>
  </si>
  <si>
    <t>Graduate Art Alliance</t>
  </si>
  <si>
    <t>GAA</t>
  </si>
  <si>
    <t>GO:MCB</t>
  </si>
  <si>
    <t>Institute of Food Technologists Student Associtation, UConn Chapter</t>
  </si>
  <si>
    <t>IFTSA</t>
  </si>
  <si>
    <t>Languages Graduate Student Association</t>
  </si>
  <si>
    <t>LANGSA</t>
  </si>
  <si>
    <t>Marine Sciences</t>
  </si>
  <si>
    <t>MarineSci</t>
  </si>
  <si>
    <t>Philosophy Graduate Student Association</t>
  </si>
  <si>
    <t>PhilGSA</t>
  </si>
  <si>
    <t>Student Association of School Psychology</t>
  </si>
  <si>
    <t>SASP</t>
  </si>
  <si>
    <t>Tarang</t>
  </si>
  <si>
    <t>TARANG</t>
  </si>
  <si>
    <t>Society of Plastic Engineers</t>
  </si>
  <si>
    <t>SPE</t>
  </si>
  <si>
    <t>Total Requests:</t>
  </si>
  <si>
    <t>Event 1: Welcoming Festival</t>
  </si>
  <si>
    <t>Event 2: Thanksgiving Lunch</t>
  </si>
  <si>
    <t>Event 3: Co-Sponsered (Co-Hosted Events)</t>
  </si>
  <si>
    <t>Event 4: Grad Prom</t>
  </si>
  <si>
    <t>Event 5: Social Events (Happy Hours)</t>
  </si>
  <si>
    <t>Event 6: Special Topic Seminars</t>
  </si>
  <si>
    <t>Event 7: Professional Development</t>
  </si>
  <si>
    <t>Event 8: Coffee Hours</t>
  </si>
  <si>
    <t>Total for Event</t>
  </si>
  <si>
    <t>Equipment (&lt;$1k)</t>
  </si>
  <si>
    <t>Travel</t>
  </si>
  <si>
    <t>Rental</t>
  </si>
  <si>
    <t>Contractual Services</t>
  </si>
  <si>
    <t>Awards and Prizes</t>
  </si>
  <si>
    <t>Advertising</t>
  </si>
  <si>
    <t>Printing</t>
  </si>
  <si>
    <t>Postage</t>
  </si>
  <si>
    <t>Photocopying</t>
  </si>
  <si>
    <t>Gifts</t>
  </si>
  <si>
    <t>Event 1</t>
  </si>
  <si>
    <t>Reccomended</t>
  </si>
  <si>
    <t>Type of Expense</t>
  </si>
  <si>
    <t>Graduate Bollywood Bash</t>
  </si>
  <si>
    <t>Event 4</t>
  </si>
  <si>
    <t>Event 3</t>
  </si>
  <si>
    <t>Holi</t>
  </si>
  <si>
    <t>Event 2</t>
  </si>
  <si>
    <t>Diwali</t>
  </si>
  <si>
    <t>Student Seminars</t>
  </si>
  <si>
    <t>Professional Development</t>
  </si>
  <si>
    <t>Student Association of School Psychology (SASP)</t>
  </si>
  <si>
    <t>Event 6</t>
  </si>
  <si>
    <t>Event 5</t>
  </si>
  <si>
    <t xml:space="preserve">Brown Bag Presentations     </t>
  </si>
  <si>
    <t xml:space="preserve">Interdepartmental End of Semester Gathering </t>
  </si>
  <si>
    <t>New Graduate Student Welcome Ceremony, Esker Point</t>
  </si>
  <si>
    <t>Networking Event</t>
  </si>
  <si>
    <t>Professional Development Workshops</t>
  </si>
  <si>
    <t>Film Festivals</t>
  </si>
  <si>
    <t>Event 7</t>
  </si>
  <si>
    <t>Food Production Facility Tour</t>
  </si>
  <si>
    <t>Cornucopia</t>
  </si>
  <si>
    <t>Food Bank Volunteering</t>
  </si>
  <si>
    <t>Institute of Food Technologists Student Association, UConn Chapter</t>
  </si>
  <si>
    <t>Potluck</t>
  </si>
  <si>
    <t>Six Flags Trip</t>
  </si>
  <si>
    <t>Borderlands: Moving the Margins to the Center</t>
  </si>
  <si>
    <t xml:space="preserve">Love Jones </t>
  </si>
  <si>
    <t>Happy Hours</t>
  </si>
  <si>
    <t>Brown Bag Luncheons</t>
  </si>
  <si>
    <t xml:space="preserve">Graduate Students of Color Association </t>
  </si>
  <si>
    <t>GSCA</t>
  </si>
  <si>
    <t>Alumni Panel</t>
  </si>
  <si>
    <t>Graduate Organization: Molecular and Cellular Biology (GO:MCB)</t>
  </si>
  <si>
    <t>GOMCB</t>
  </si>
  <si>
    <t>Outside Speaker Coordinator Events</t>
  </si>
  <si>
    <t>Professional Development Committee Events</t>
  </si>
  <si>
    <t>Graduate Student Symposium</t>
  </si>
  <si>
    <t>Graduate Student Olympics</t>
  </si>
  <si>
    <t>Food, Fun and Frolic</t>
  </si>
  <si>
    <t>AGES Distinguished Lecture Series</t>
  </si>
  <si>
    <t>Association of Graduate Economic Students</t>
  </si>
  <si>
    <t>TOTAL</t>
  </si>
  <si>
    <t>Visiting Artist Lecture</t>
  </si>
  <si>
    <t>Know Your Food Quiz Bowl</t>
  </si>
  <si>
    <t>Food Industry/ Academia Representative Presentation</t>
  </si>
  <si>
    <t>General Interest Meeting</t>
  </si>
  <si>
    <t>8th Annual LANGSA Conference</t>
  </si>
  <si>
    <t>Research Discussion Meetings</t>
  </si>
  <si>
    <t>4rd Annual UConn Philosophy Graduate Conference</t>
  </si>
  <si>
    <t>Film Screening</t>
  </si>
  <si>
    <t>Recruitment Event</t>
  </si>
  <si>
    <t>Educational Speaker</t>
  </si>
  <si>
    <t>Internship Night</t>
  </si>
  <si>
    <t>Workshop</t>
  </si>
  <si>
    <t xml:space="preserve">Diversity Committee </t>
  </si>
  <si>
    <t>Fall Open Students</t>
  </si>
  <si>
    <t>Refreshments    Events/Programs</t>
  </si>
  <si>
    <t>Supplies    Events/Programs</t>
  </si>
  <si>
    <t xml:space="preserve">      </t>
  </si>
  <si>
    <t>GSS Tarang Asha Cricket League</t>
  </si>
  <si>
    <t>Spring Open Studios</t>
  </si>
  <si>
    <t>MFA Exhibition at The William Benton Museum of Art</t>
  </si>
  <si>
    <t>Improv Comunication Skills Workshop</t>
  </si>
  <si>
    <t xml:space="preserve">Fisher-Sparks Lecture Series </t>
  </si>
  <si>
    <t>Water Fire-Providence</t>
  </si>
  <si>
    <t>CAHNR Job and Internship Searching</t>
  </si>
  <si>
    <t>Innoviative Product Development</t>
  </si>
  <si>
    <t>Event 8</t>
  </si>
  <si>
    <t>Event 9</t>
  </si>
  <si>
    <t>Event 10</t>
  </si>
  <si>
    <t>Involvement Fair</t>
  </si>
  <si>
    <t>Fundraiser</t>
  </si>
  <si>
    <t>CoSponsered Events</t>
  </si>
  <si>
    <t>3rd Annual Interdisciplinary Public Lecture</t>
  </si>
  <si>
    <t>Anthropology Scholars' Initiative</t>
  </si>
  <si>
    <t>ASI AY</t>
  </si>
  <si>
    <t xml:space="preserve">Social Science Graduate Studednt Meet and Greet </t>
  </si>
  <si>
    <t>Undergraduate Outreach for Social Science Majors</t>
  </si>
  <si>
    <t>Stress Busters</t>
  </si>
  <si>
    <t>ASI-AY</t>
  </si>
  <si>
    <t>FY 17-18 Proposed</t>
  </si>
  <si>
    <t>FY 17/18 Proposed</t>
  </si>
  <si>
    <t xml:space="preserve">                              Summary of the FY 17-18 Graduate Student Senate Budget</t>
  </si>
  <si>
    <t>FY 17-18 Projected Income</t>
  </si>
  <si>
    <t xml:space="preserve">                            FY 17-18 Administrative Assistant Wages</t>
  </si>
  <si>
    <t xml:space="preserve">                   FY 17-18 General Operations Budget</t>
  </si>
  <si>
    <t>FY 15-16 Budgeted</t>
  </si>
  <si>
    <t xml:space="preserve">               FY 17-18 Special Allocations Budget</t>
  </si>
  <si>
    <t>FY 16-17 Proposed</t>
  </si>
  <si>
    <t>FY 16/17 Proposed</t>
  </si>
  <si>
    <t>Graduate Students of Color Association</t>
  </si>
  <si>
    <t>GOLS</t>
  </si>
  <si>
    <t>"Carne Asada" Kickoff BBQ</t>
  </si>
  <si>
    <t>Monthly Meetings</t>
  </si>
  <si>
    <t>Latinx Graduate School Panel and Mixer</t>
  </si>
  <si>
    <t xml:space="preserve">Hispanic Heritage Month Cultural Celebration </t>
  </si>
  <si>
    <t>ICOU</t>
  </si>
  <si>
    <t>Iranian Cultural Organization of Uconn</t>
  </si>
  <si>
    <t>Payeezeh Ceremony</t>
  </si>
  <si>
    <t>Iran In a Glance</t>
  </si>
  <si>
    <t>Persian Literature Meeting</t>
  </si>
  <si>
    <t>Chaharshanbe Suri</t>
  </si>
  <si>
    <t>Sizdah Be-dar (13-Bedar)</t>
  </si>
  <si>
    <t>Game Night</t>
  </si>
  <si>
    <t>Iranian Traditional Games Olympics</t>
  </si>
  <si>
    <t>Linguistics</t>
  </si>
  <si>
    <t>Linguistics Club At Uconn</t>
  </si>
  <si>
    <t>Linguistics Colloquium Series</t>
  </si>
  <si>
    <t>Graduate Organization of Latinx Students</t>
  </si>
  <si>
    <t xml:space="preserve">                       FY 17-18 Executive Travel Reimbursement Amounts</t>
  </si>
  <si>
    <t>GSS FY 16-17 Activities Budget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</si>
</sst>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;[Red]&quot;-&quot;[$$-409]#,##0.00"/>
    <numFmt numFmtId="165" formatCode="&quot;$&quot;#,##0.00&quot; &quot;;[Red]&quot;($&quot;#,##0.00&quot;)&quot;"/>
    <numFmt numFmtId="166" formatCode="mm/dd/yy;@"/>
  </numFmts>
  <fonts count="14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1"/>
      <name val="Liberation Sans"/>
    </font>
    <font>
      <sz val="12"/>
      <color theme="1"/>
      <name val="Liberation Sans"/>
    </font>
    <font>
      <b/>
      <sz val="12"/>
      <color theme="1"/>
      <name val="Liberation Sans"/>
    </font>
    <font>
      <b/>
      <i/>
      <sz val="14"/>
      <color theme="1"/>
      <name val="Liberation Sans"/>
    </font>
    <font>
      <i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Liberation Sans"/>
    </font>
    <font>
      <sz val="11"/>
      <name val="Liberation Sans"/>
    </font>
    <font>
      <sz val="11"/>
      <color rgb="FF222222"/>
      <name val="Arial"/>
      <family val="2"/>
    </font>
    <font>
      <sz val="8"/>
      <name val="Liberation Sans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0" fillId="0" borderId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right"/>
    </xf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5" fillId="0" borderId="0" xfId="0" applyFont="1" applyAlignment="1">
      <alignment horizontal="center"/>
    </xf>
    <xf numFmtId="164" fontId="5" fillId="2" borderId="1" xfId="0" applyNumberFormat="1" applyFont="1" applyFill="1" applyBorder="1"/>
    <xf numFmtId="164" fontId="5" fillId="2" borderId="2" xfId="0" applyNumberFormat="1" applyFont="1" applyFill="1" applyBorder="1"/>
    <xf numFmtId="164" fontId="5" fillId="2" borderId="3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4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5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165" fontId="4" fillId="0" borderId="0" xfId="0" applyNumberFormat="1" applyFont="1"/>
    <xf numFmtId="0" fontId="8" fillId="0" borderId="7" xfId="0" applyFont="1" applyBorder="1"/>
    <xf numFmtId="165" fontId="8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4" fillId="0" borderId="0" xfId="0" applyFont="1" applyAlignment="1">
      <alignment horizontal="center"/>
    </xf>
    <xf numFmtId="10" fontId="4" fillId="0" borderId="0" xfId="0" applyNumberFormat="1" applyFont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/>
    <xf numFmtId="10" fontId="5" fillId="0" borderId="7" xfId="0" applyNumberFormat="1" applyFont="1" applyBorder="1"/>
    <xf numFmtId="0" fontId="10" fillId="0" borderId="0" xfId="5"/>
    <xf numFmtId="0" fontId="9" fillId="0" borderId="0" xfId="5" applyFont="1"/>
    <xf numFmtId="0" fontId="0" fillId="0" borderId="0" xfId="0" applyFont="1"/>
    <xf numFmtId="166" fontId="11" fillId="0" borderId="0" xfId="0" applyNumberFormat="1" applyFont="1" applyFill="1" applyAlignment="1" applyProtection="1">
      <protection locked="0"/>
    </xf>
    <xf numFmtId="0" fontId="10" fillId="0" borderId="0" xfId="5" applyFont="1"/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164" fontId="5" fillId="4" borderId="0" xfId="0" applyNumberFormat="1" applyFont="1" applyFill="1" applyBorder="1"/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D19"/>
  <sheetViews>
    <sheetView workbookViewId="0">
      <selection activeCell="D24" sqref="D24"/>
    </sheetView>
  </sheetViews>
  <sheetFormatPr defaultColWidth="8.58203125" defaultRowHeight="14"/>
  <cols>
    <col min="1" max="1" width="1.83203125" customWidth="1"/>
    <col min="2" max="2" width="31" customWidth="1"/>
    <col min="3" max="3" width="20.83203125" customWidth="1"/>
    <col min="4" max="4" width="20.75" customWidth="1"/>
  </cols>
  <sheetData>
    <row r="3" spans="2:4" ht="18">
      <c r="B3" s="1" t="s">
        <v>183</v>
      </c>
    </row>
    <row r="12" spans="2:4" ht="15.5">
      <c r="B12" s="2"/>
      <c r="C12" s="3" t="s">
        <v>182</v>
      </c>
      <c r="D12" s="3" t="s">
        <v>190</v>
      </c>
    </row>
    <row r="13" spans="2:4" ht="15.5">
      <c r="B13" s="2" t="s">
        <v>0</v>
      </c>
      <c r="C13" s="4">
        <v>6094.4</v>
      </c>
      <c r="D13" s="4">
        <v>6594.4</v>
      </c>
    </row>
    <row r="14" spans="2:4" ht="15.5">
      <c r="B14" s="2" t="s">
        <v>1</v>
      </c>
      <c r="C14" s="4">
        <f>'Exec Travel Reimbursements'!D22</f>
        <v>12328.1</v>
      </c>
      <c r="D14" s="4">
        <v>12328.1</v>
      </c>
    </row>
    <row r="15" spans="2:4" ht="15.5">
      <c r="B15" s="2" t="s">
        <v>2</v>
      </c>
      <c r="C15" s="4">
        <f>'Admin Wages'!D18</f>
        <v>8084</v>
      </c>
      <c r="D15" s="4">
        <v>7730.33</v>
      </c>
    </row>
    <row r="16" spans="2:4" ht="15.5">
      <c r="B16" s="2" t="s">
        <v>3</v>
      </c>
      <c r="C16" s="4">
        <f>'GSS Activities Budget'!D14</f>
        <v>40270</v>
      </c>
      <c r="D16" s="4">
        <v>41250</v>
      </c>
    </row>
    <row r="17" spans="2:4" ht="15.5">
      <c r="B17" s="2" t="s">
        <v>4</v>
      </c>
      <c r="C17" s="4">
        <v>18000</v>
      </c>
      <c r="D17" s="4">
        <v>13400</v>
      </c>
    </row>
    <row r="18" spans="2:4" ht="15.5">
      <c r="B18" s="2" t="s">
        <v>5</v>
      </c>
      <c r="C18" s="4">
        <f>'TierII Summary'!D23</f>
        <v>43804</v>
      </c>
      <c r="D18" s="4">
        <v>59628</v>
      </c>
    </row>
    <row r="19" spans="2:4" ht="15.5">
      <c r="B19" s="7" t="s">
        <v>6</v>
      </c>
      <c r="C19" s="8">
        <f>SUM(C13:C18)</f>
        <v>128580.5</v>
      </c>
      <c r="D19" s="8">
        <f>SUM(D13:D18)</f>
        <v>140930.83000000002</v>
      </c>
    </row>
  </sheetData>
  <phoneticPr fontId="13" type="noConversion"/>
  <pageMargins left="0.7" right="0.7" top="0.75" bottom="0.75" header="0.3" footer="0.3"/>
  <pageSetup scale="90" fitToHeight="0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F34"/>
  <sheetViews>
    <sheetView topLeftCell="A4" workbookViewId="0">
      <selection activeCell="A20" sqref="A20"/>
    </sheetView>
  </sheetViews>
  <sheetFormatPr defaultColWidth="8.58203125" defaultRowHeight="14"/>
  <cols>
    <col min="1" max="2" width="10.58203125" customWidth="1"/>
    <col min="3" max="3" width="12" customWidth="1"/>
    <col min="4" max="4" width="23.08203125" customWidth="1"/>
    <col min="5" max="5" width="20.33203125" customWidth="1"/>
    <col min="6" max="6" width="10.58203125" customWidth="1"/>
  </cols>
  <sheetData>
    <row r="5" spans="2:6" ht="18">
      <c r="B5" s="1"/>
      <c r="C5" s="1" t="s">
        <v>186</v>
      </c>
    </row>
    <row r="13" spans="2:6" ht="15.5">
      <c r="D13" s="2"/>
      <c r="E13" s="11" t="s">
        <v>181</v>
      </c>
    </row>
    <row r="14" spans="2:6" ht="15.5">
      <c r="D14" s="2" t="s">
        <v>7</v>
      </c>
      <c r="E14" s="4">
        <v>500</v>
      </c>
      <c r="F14" t="s">
        <v>8</v>
      </c>
    </row>
    <row r="15" spans="2:6" ht="15.5">
      <c r="D15" s="2" t="s">
        <v>9</v>
      </c>
      <c r="E15" s="4">
        <v>80</v>
      </c>
    </row>
    <row r="16" spans="2:6" ht="15.5">
      <c r="D16" s="2" t="s">
        <v>10</v>
      </c>
      <c r="E16" s="4">
        <v>10</v>
      </c>
    </row>
    <row r="17" spans="4:6" ht="15.5">
      <c r="D17" s="2" t="s">
        <v>11</v>
      </c>
      <c r="E17" s="4">
        <v>100</v>
      </c>
    </row>
    <row r="18" spans="4:6" ht="15.5">
      <c r="D18" s="2" t="s">
        <v>12</v>
      </c>
      <c r="E18" s="4">
        <v>500</v>
      </c>
    </row>
    <row r="19" spans="4:6" ht="15.5">
      <c r="D19" s="2" t="s">
        <v>13</v>
      </c>
      <c r="E19" s="4">
        <v>3000</v>
      </c>
    </row>
    <row r="20" spans="4:6" ht="15.5">
      <c r="D20" s="2" t="s">
        <v>14</v>
      </c>
      <c r="E20" s="4">
        <v>200</v>
      </c>
    </row>
    <row r="21" spans="4:6" ht="15.5">
      <c r="D21" s="2" t="s">
        <v>15</v>
      </c>
      <c r="E21" s="4">
        <f>(16.85+16.85)*12</f>
        <v>404.40000000000003</v>
      </c>
    </row>
    <row r="22" spans="4:6" ht="15.5">
      <c r="D22" s="2" t="s">
        <v>16</v>
      </c>
      <c r="E22" s="4">
        <v>500</v>
      </c>
      <c r="F22" t="s">
        <v>17</v>
      </c>
    </row>
    <row r="23" spans="4:6" ht="15.5">
      <c r="D23" s="2" t="s">
        <v>18</v>
      </c>
      <c r="E23" s="4">
        <v>800</v>
      </c>
    </row>
    <row r="24" spans="4:6" ht="15.5">
      <c r="D24" s="7" t="s">
        <v>6</v>
      </c>
      <c r="E24" s="8">
        <f>SUM(E14:E23)</f>
        <v>6094.4</v>
      </c>
    </row>
    <row r="33" spans="6:6">
      <c r="F33" t="s">
        <v>19</v>
      </c>
    </row>
    <row r="34" spans="6:6">
      <c r="F34" t="s">
        <v>20</v>
      </c>
    </row>
  </sheetData>
  <phoneticPr fontId="13" type="noConversion"/>
  <pageMargins left="0.7" right="0.7" top="0.75" bottom="0.75" header="0.3" footer="0.3"/>
  <pageSetup scale="73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4:AMJ22"/>
  <sheetViews>
    <sheetView workbookViewId="0">
      <selection activeCell="D21" sqref="D21"/>
    </sheetView>
  </sheetViews>
  <sheetFormatPr defaultColWidth="8.58203125" defaultRowHeight="15.5"/>
  <cols>
    <col min="1" max="1" width="17.25" style="2" customWidth="1"/>
    <col min="2" max="2" width="14.33203125" style="2" customWidth="1"/>
    <col min="3" max="3" width="25.83203125" style="2" customWidth="1"/>
    <col min="4" max="4" width="20.33203125" style="2" customWidth="1"/>
    <col min="5" max="5" width="7.33203125" style="2" customWidth="1"/>
    <col min="6" max="1024" width="10.58203125" style="2" customWidth="1"/>
  </cols>
  <sheetData>
    <row r="4" spans="2:4" ht="18">
      <c r="B4" s="1" t="s">
        <v>210</v>
      </c>
    </row>
    <row r="12" spans="2:4">
      <c r="C12" s="38"/>
      <c r="D12" s="38"/>
    </row>
    <row r="14" spans="2:4">
      <c r="D14" s="11" t="s">
        <v>181</v>
      </c>
    </row>
    <row r="15" spans="2:4">
      <c r="C15" s="2" t="s">
        <v>21</v>
      </c>
      <c r="D15" s="4">
        <v>3600</v>
      </c>
    </row>
    <row r="16" spans="2:4">
      <c r="C16" s="2" t="s">
        <v>22</v>
      </c>
      <c r="D16" s="4">
        <v>3600</v>
      </c>
    </row>
    <row r="17" spans="3:4">
      <c r="C17" s="2" t="s">
        <v>23</v>
      </c>
      <c r="D17" s="4">
        <v>1000</v>
      </c>
    </row>
    <row r="18" spans="3:4">
      <c r="C18" s="2" t="s">
        <v>24</v>
      </c>
      <c r="D18" s="4">
        <v>1000</v>
      </c>
    </row>
    <row r="19" spans="3:4">
      <c r="C19" s="2" t="s">
        <v>25</v>
      </c>
      <c r="D19" s="4">
        <v>2000</v>
      </c>
    </row>
    <row r="20" spans="3:4">
      <c r="C20" s="2" t="s">
        <v>26</v>
      </c>
      <c r="D20" s="4">
        <v>1000</v>
      </c>
    </row>
    <row r="21" spans="3:4">
      <c r="C21" s="2" t="s">
        <v>27</v>
      </c>
      <c r="D21" s="4">
        <f>0.0105*SUM(D15:D20)</f>
        <v>128.1</v>
      </c>
    </row>
    <row r="22" spans="3:4">
      <c r="C22" s="2" t="s">
        <v>6</v>
      </c>
      <c r="D22" s="8">
        <f>SUM(D15:D21)</f>
        <v>12328.1</v>
      </c>
    </row>
  </sheetData>
  <mergeCells count="1">
    <mergeCell ref="C12:D12"/>
  </mergeCells>
  <phoneticPr fontId="13" type="noConversion"/>
  <pageMargins left="0.7" right="0.7" top="0.75" bottom="0.75" header="0.3" footer="0.3"/>
  <pageSetup scale="87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E18"/>
  <sheetViews>
    <sheetView topLeftCell="C1" workbookViewId="0">
      <selection activeCell="C4" sqref="C4"/>
    </sheetView>
  </sheetViews>
  <sheetFormatPr defaultColWidth="8.58203125" defaultRowHeight="14"/>
  <cols>
    <col min="1" max="1" width="10.58203125" customWidth="1"/>
    <col min="2" max="2" width="18.58203125" customWidth="1"/>
    <col min="3" max="3" width="24.58203125" customWidth="1"/>
    <col min="4" max="4" width="20.33203125" customWidth="1"/>
    <col min="5" max="5" width="22.33203125" customWidth="1"/>
  </cols>
  <sheetData>
    <row r="4" spans="2:5" ht="18">
      <c r="B4" s="1" t="s">
        <v>185</v>
      </c>
    </row>
    <row r="15" spans="2:5" ht="15.5">
      <c r="C15" s="2"/>
      <c r="D15" s="11" t="s">
        <v>181</v>
      </c>
      <c r="E15" s="11" t="s">
        <v>189</v>
      </c>
    </row>
    <row r="16" spans="2:5" ht="15.5">
      <c r="C16" s="2" t="s">
        <v>28</v>
      </c>
      <c r="D16" s="4">
        <v>8000</v>
      </c>
      <c r="E16" s="4">
        <v>7650</v>
      </c>
    </row>
    <row r="17" spans="3:5" ht="15.5">
      <c r="C17" s="2" t="s">
        <v>27</v>
      </c>
      <c r="D17" s="4">
        <f>0.0105*D16</f>
        <v>84</v>
      </c>
      <c r="E17" s="4">
        <f>0.0105*E16</f>
        <v>80.325000000000003</v>
      </c>
    </row>
    <row r="18" spans="3:5" ht="15.5">
      <c r="C18" s="7" t="s">
        <v>6</v>
      </c>
      <c r="D18" s="8">
        <f>SUM(D16:D17)</f>
        <v>8084</v>
      </c>
      <c r="E18" s="8">
        <f>SUM(E16:E17)</f>
        <v>7730.3249999999998</v>
      </c>
    </row>
  </sheetData>
  <phoneticPr fontId="13" type="noConversion"/>
  <pageMargins left="0.7" right="0.7" top="0.75" bottom="0.75" header="0.3" footer="0.3"/>
  <pageSetup scale="86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4:G36"/>
  <sheetViews>
    <sheetView topLeftCell="B1" workbookViewId="0">
      <selection activeCell="B2" sqref="B2"/>
    </sheetView>
  </sheetViews>
  <sheetFormatPr defaultColWidth="8.58203125" defaultRowHeight="14"/>
  <cols>
    <col min="1" max="1" width="10.75" customWidth="1"/>
    <col min="2" max="2" width="10.33203125" customWidth="1"/>
    <col min="3" max="3" width="19.33203125" customWidth="1"/>
    <col min="4" max="4" width="20.33203125" customWidth="1"/>
    <col min="5" max="5" width="20" customWidth="1"/>
    <col min="6" max="7" width="10.58203125" customWidth="1"/>
    <col min="8" max="8" width="8.83203125" customWidth="1"/>
  </cols>
  <sheetData>
    <row r="4" spans="2:7" ht="18">
      <c r="B4" s="1"/>
      <c r="C4" s="1" t="s">
        <v>188</v>
      </c>
    </row>
    <row r="10" spans="2:7">
      <c r="G10" s="39"/>
    </row>
    <row r="11" spans="2:7">
      <c r="G11" s="39"/>
    </row>
    <row r="12" spans="2:7">
      <c r="G12" s="39"/>
    </row>
    <row r="13" spans="2:7">
      <c r="G13" s="39"/>
    </row>
    <row r="14" spans="2:7" ht="15.5">
      <c r="C14" s="2"/>
      <c r="D14" s="11" t="s">
        <v>181</v>
      </c>
      <c r="E14" s="11" t="s">
        <v>189</v>
      </c>
      <c r="G14" s="40"/>
    </row>
    <row r="15" spans="2:7" ht="15.5">
      <c r="C15" s="2" t="s">
        <v>29</v>
      </c>
      <c r="D15" s="4">
        <v>18000</v>
      </c>
      <c r="E15" s="4">
        <v>13400</v>
      </c>
      <c r="F15" t="s">
        <v>8</v>
      </c>
      <c r="G15" s="41"/>
    </row>
    <row r="16" spans="2:7" ht="15.5">
      <c r="C16" s="7" t="s">
        <v>6</v>
      </c>
      <c r="D16" s="8">
        <v>18000</v>
      </c>
      <c r="E16" s="8">
        <f>E15</f>
        <v>13400</v>
      </c>
      <c r="G16" s="42"/>
    </row>
    <row r="17" spans="7:7">
      <c r="G17" s="39"/>
    </row>
    <row r="18" spans="7:7">
      <c r="G18" s="39"/>
    </row>
    <row r="19" spans="7:7">
      <c r="G19" s="39"/>
    </row>
    <row r="36" spans="5:5">
      <c r="E36" t="s">
        <v>30</v>
      </c>
    </row>
  </sheetData>
  <phoneticPr fontId="13" type="noConversion"/>
  <pageMargins left="0.7" right="0.7" top="0.75" bottom="0.75" header="0.3" footer="0.3"/>
  <pageSetup scale="69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4:E21"/>
  <sheetViews>
    <sheetView workbookViewId="0">
      <selection activeCell="F37" sqref="F37"/>
    </sheetView>
  </sheetViews>
  <sheetFormatPr defaultColWidth="8.58203125" defaultRowHeight="14"/>
  <cols>
    <col min="1" max="1" width="10.58203125" customWidth="1"/>
    <col min="2" max="2" width="27.33203125" customWidth="1"/>
    <col min="3" max="4" width="20.33203125" customWidth="1"/>
    <col min="5" max="5" width="14.33203125" customWidth="1"/>
  </cols>
  <sheetData>
    <row r="4" spans="2:5" ht="18">
      <c r="C4" s="1" t="s">
        <v>184</v>
      </c>
    </row>
    <row r="13" spans="2:5" ht="15.5">
      <c r="B13" s="2"/>
      <c r="C13" s="11" t="s">
        <v>181</v>
      </c>
      <c r="D13" s="12" t="s">
        <v>187</v>
      </c>
      <c r="E13" s="13" t="s">
        <v>31</v>
      </c>
    </row>
    <row r="14" spans="2:5" ht="15.5">
      <c r="B14" s="2" t="s">
        <v>32</v>
      </c>
      <c r="C14" s="14" t="s">
        <v>33</v>
      </c>
      <c r="D14" s="16" t="s">
        <v>33</v>
      </c>
      <c r="E14" s="17" t="s">
        <v>33</v>
      </c>
    </row>
    <row r="15" spans="2:5" ht="15.5">
      <c r="B15" s="2" t="s">
        <v>34</v>
      </c>
      <c r="C15" s="14" t="s">
        <v>33</v>
      </c>
      <c r="D15" s="16" t="s">
        <v>33</v>
      </c>
      <c r="E15" s="17" t="s">
        <v>33</v>
      </c>
    </row>
    <row r="16" spans="2:5" ht="15.5">
      <c r="B16" s="2" t="s">
        <v>35</v>
      </c>
      <c r="C16" s="14" t="s">
        <v>33</v>
      </c>
      <c r="D16" s="16" t="s">
        <v>33</v>
      </c>
      <c r="E16" s="17">
        <v>0.28999999999999998</v>
      </c>
    </row>
    <row r="17" spans="2:5" ht="15.5">
      <c r="B17" s="2" t="s">
        <v>36</v>
      </c>
      <c r="C17" s="14" t="s">
        <v>33</v>
      </c>
      <c r="D17" s="16" t="s">
        <v>33</v>
      </c>
      <c r="E17" s="17" t="s">
        <v>33</v>
      </c>
    </row>
    <row r="18" spans="2:5" ht="15.5">
      <c r="B18" s="2" t="s">
        <v>37</v>
      </c>
      <c r="C18" s="14" t="s">
        <v>33</v>
      </c>
      <c r="D18" s="16" t="s">
        <v>33</v>
      </c>
      <c r="E18" s="17" t="s">
        <v>33</v>
      </c>
    </row>
    <row r="19" spans="2:5" ht="15.5">
      <c r="B19" s="2" t="s">
        <v>38</v>
      </c>
      <c r="C19" s="4">
        <v>50</v>
      </c>
      <c r="D19" s="5">
        <v>50</v>
      </c>
      <c r="E19" s="17" t="s">
        <v>33</v>
      </c>
    </row>
    <row r="20" spans="2:5" ht="15.5">
      <c r="B20" s="2" t="s">
        <v>39</v>
      </c>
      <c r="C20" s="4">
        <v>107500</v>
      </c>
      <c r="D20" s="5">
        <v>102400</v>
      </c>
      <c r="E20" s="6">
        <v>108123.7</v>
      </c>
    </row>
    <row r="21" spans="2:5" ht="15.5">
      <c r="B21" s="7" t="s">
        <v>6</v>
      </c>
      <c r="C21" s="8">
        <f>SUM(C19:C20)</f>
        <v>107550</v>
      </c>
      <c r="D21" s="9">
        <f>SUM(D19:D20)</f>
        <v>102450</v>
      </c>
      <c r="E21" s="10">
        <f>E16+E20</f>
        <v>108123.98999999999</v>
      </c>
    </row>
  </sheetData>
  <phoneticPr fontId="13" type="noConversion"/>
  <pageMargins left="0.7" right="0.7" top="0.75" bottom="0.75" header="0.3" footer="0.3"/>
  <pageSetup scale="89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MJ157"/>
  <sheetViews>
    <sheetView workbookViewId="0">
      <selection activeCell="F39" sqref="F39"/>
    </sheetView>
  </sheetViews>
  <sheetFormatPr defaultColWidth="8.58203125" defaultRowHeight="15.5"/>
  <cols>
    <col min="1" max="1" width="10.58203125" style="2" customWidth="1"/>
    <col min="2" max="2" width="35" style="2" customWidth="1"/>
    <col min="3" max="3" width="16.08203125" style="2" customWidth="1"/>
    <col min="4" max="4" width="18" style="2" customWidth="1"/>
    <col min="5" max="5" width="15.83203125" style="2" customWidth="1"/>
    <col min="6" max="1024" width="10.58203125" style="2" customWidth="1"/>
  </cols>
  <sheetData>
    <row r="2" spans="2:4" ht="17.5">
      <c r="B2" s="18" t="s">
        <v>211</v>
      </c>
    </row>
    <row r="5" spans="2:4">
      <c r="B5" s="19" t="s">
        <v>40</v>
      </c>
      <c r="C5" s="19" t="s">
        <v>41</v>
      </c>
      <c r="D5" s="19" t="s">
        <v>42</v>
      </c>
    </row>
    <row r="6" spans="2:4">
      <c r="B6" s="2" t="s">
        <v>43</v>
      </c>
      <c r="C6" s="20">
        <f t="shared" ref="C6:D12" si="0">C23+C37+C51+C65+C79+C93+C107+C121+C135+C149</f>
        <v>200</v>
      </c>
      <c r="D6" s="20">
        <f t="shared" si="0"/>
        <v>100</v>
      </c>
    </row>
    <row r="7" spans="2:4">
      <c r="B7" s="2" t="s">
        <v>44</v>
      </c>
      <c r="C7" s="20">
        <f t="shared" si="0"/>
        <v>5370</v>
      </c>
      <c r="D7" s="20">
        <f t="shared" si="0"/>
        <v>4820</v>
      </c>
    </row>
    <row r="8" spans="2:4">
      <c r="B8" s="2" t="s">
        <v>45</v>
      </c>
      <c r="C8" s="20">
        <f t="shared" si="0"/>
        <v>33400</v>
      </c>
      <c r="D8" s="20">
        <f t="shared" si="0"/>
        <v>32300</v>
      </c>
    </row>
    <row r="9" spans="2:4">
      <c r="B9" s="2" t="s">
        <v>46</v>
      </c>
      <c r="C9" s="20">
        <f t="shared" si="0"/>
        <v>800</v>
      </c>
      <c r="D9" s="20">
        <f t="shared" si="0"/>
        <v>800</v>
      </c>
    </row>
    <row r="10" spans="2:4">
      <c r="B10" s="2" t="s">
        <v>47</v>
      </c>
      <c r="C10" s="20">
        <f t="shared" si="0"/>
        <v>2250</v>
      </c>
      <c r="D10" s="20">
        <f t="shared" si="0"/>
        <v>2250</v>
      </c>
    </row>
    <row r="11" spans="2:4">
      <c r="B11" s="2" t="s">
        <v>48</v>
      </c>
      <c r="C11" s="20">
        <f t="shared" si="0"/>
        <v>0</v>
      </c>
      <c r="D11" s="20">
        <f t="shared" si="0"/>
        <v>0</v>
      </c>
    </row>
    <row r="12" spans="2:4">
      <c r="B12" s="2" t="s">
        <v>49</v>
      </c>
      <c r="C12" s="20">
        <f t="shared" si="0"/>
        <v>0</v>
      </c>
      <c r="D12" s="20">
        <f t="shared" si="0"/>
        <v>0</v>
      </c>
    </row>
    <row r="14" spans="2:4">
      <c r="B14" s="21" t="s">
        <v>6</v>
      </c>
      <c r="C14" s="22">
        <f>SUM(C6:C12)</f>
        <v>42020</v>
      </c>
      <c r="D14" s="22">
        <f>SUM(D6:D12)</f>
        <v>40270</v>
      </c>
    </row>
    <row r="15" spans="2:4">
      <c r="B15"/>
      <c r="C15"/>
      <c r="D15"/>
    </row>
    <row r="16" spans="2:4">
      <c r="B16"/>
      <c r="C16"/>
      <c r="D16"/>
    </row>
    <row r="17" spans="2:4">
      <c r="B17"/>
      <c r="C17"/>
      <c r="D17"/>
    </row>
    <row r="20" spans="2:4">
      <c r="B20" s="2" t="s">
        <v>80</v>
      </c>
    </row>
    <row r="22" spans="2:4">
      <c r="B22" s="19" t="s">
        <v>40</v>
      </c>
      <c r="C22" s="19" t="s">
        <v>41</v>
      </c>
      <c r="D22" s="19" t="s">
        <v>42</v>
      </c>
    </row>
    <row r="23" spans="2:4">
      <c r="B23" s="2" t="s">
        <v>43</v>
      </c>
      <c r="C23" s="20"/>
      <c r="D23" s="20"/>
    </row>
    <row r="24" spans="2:4">
      <c r="B24" s="2" t="s">
        <v>44</v>
      </c>
      <c r="C24" s="20"/>
      <c r="D24" s="20"/>
    </row>
    <row r="25" spans="2:4">
      <c r="B25" s="2" t="s">
        <v>45</v>
      </c>
      <c r="C25" s="20">
        <v>5800</v>
      </c>
      <c r="D25" s="20">
        <v>5800</v>
      </c>
    </row>
    <row r="26" spans="2:4">
      <c r="B26" s="2" t="s">
        <v>46</v>
      </c>
      <c r="C26" s="20">
        <v>200</v>
      </c>
      <c r="D26" s="20">
        <v>200</v>
      </c>
    </row>
    <row r="27" spans="2:4">
      <c r="B27" s="2" t="s">
        <v>47</v>
      </c>
      <c r="C27" s="20">
        <v>600</v>
      </c>
      <c r="D27" s="20">
        <v>600</v>
      </c>
    </row>
    <row r="28" spans="2:4">
      <c r="B28" s="2" t="s">
        <v>48</v>
      </c>
      <c r="C28" s="20"/>
      <c r="D28" s="20"/>
    </row>
    <row r="29" spans="2:4">
      <c r="B29" s="2" t="s">
        <v>49</v>
      </c>
      <c r="C29" s="20"/>
      <c r="D29" s="20"/>
    </row>
    <row r="31" spans="2:4">
      <c r="B31" s="2" t="s">
        <v>6</v>
      </c>
      <c r="C31" s="20">
        <f>SUM(C23:C29)</f>
        <v>6600</v>
      </c>
      <c r="D31" s="20">
        <f>SUM(D23:D29)</f>
        <v>6600</v>
      </c>
    </row>
    <row r="34" spans="2:4">
      <c r="B34" s="2" t="s">
        <v>81</v>
      </c>
    </row>
    <row r="36" spans="2:4">
      <c r="B36" s="19" t="s">
        <v>40</v>
      </c>
      <c r="C36" s="19" t="s">
        <v>41</v>
      </c>
      <c r="D36" s="19" t="s">
        <v>42</v>
      </c>
    </row>
    <row r="37" spans="2:4">
      <c r="B37" s="2" t="s">
        <v>43</v>
      </c>
      <c r="C37" s="20"/>
      <c r="D37" s="20"/>
    </row>
    <row r="38" spans="2:4">
      <c r="B38" s="2" t="s">
        <v>44</v>
      </c>
      <c r="C38" s="20">
        <v>220</v>
      </c>
      <c r="D38" s="20">
        <v>220</v>
      </c>
    </row>
    <row r="39" spans="2:4">
      <c r="B39" s="2" t="s">
        <v>45</v>
      </c>
      <c r="C39" s="20">
        <v>13300</v>
      </c>
      <c r="D39" s="20">
        <v>13300</v>
      </c>
    </row>
    <row r="40" spans="2:4">
      <c r="B40" s="2" t="s">
        <v>46</v>
      </c>
      <c r="C40" s="20"/>
      <c r="D40" s="20"/>
    </row>
    <row r="41" spans="2:4">
      <c r="B41" s="2" t="s">
        <v>47</v>
      </c>
      <c r="C41" s="20">
        <v>400</v>
      </c>
      <c r="D41" s="20">
        <v>400</v>
      </c>
    </row>
    <row r="42" spans="2:4">
      <c r="B42" s="2" t="s">
        <v>48</v>
      </c>
      <c r="C42" s="20"/>
      <c r="D42" s="20"/>
    </row>
    <row r="43" spans="2:4">
      <c r="B43" s="2" t="s">
        <v>49</v>
      </c>
      <c r="C43" s="20"/>
      <c r="D43" s="20"/>
    </row>
    <row r="45" spans="2:4">
      <c r="B45" s="2" t="s">
        <v>6</v>
      </c>
      <c r="C45" s="20">
        <f>SUM(C37:C43)</f>
        <v>13920</v>
      </c>
      <c r="D45" s="20">
        <f>SUM(D37:D43)</f>
        <v>13920</v>
      </c>
    </row>
    <row r="48" spans="2:4">
      <c r="B48" s="2" t="s">
        <v>82</v>
      </c>
    </row>
    <row r="50" spans="2:4">
      <c r="B50" s="19" t="s">
        <v>40</v>
      </c>
      <c r="C50" s="19" t="s">
        <v>41</v>
      </c>
      <c r="D50" s="19" t="s">
        <v>42</v>
      </c>
    </row>
    <row r="51" spans="2:4">
      <c r="B51" s="2" t="s">
        <v>43</v>
      </c>
      <c r="C51" s="20">
        <v>100</v>
      </c>
      <c r="D51" s="20">
        <v>0</v>
      </c>
    </row>
    <row r="52" spans="2:4">
      <c r="B52" s="2" t="s">
        <v>44</v>
      </c>
      <c r="C52" s="20">
        <v>1200</v>
      </c>
      <c r="D52" s="20">
        <v>1000</v>
      </c>
    </row>
    <row r="53" spans="2:4">
      <c r="B53" s="2" t="s">
        <v>45</v>
      </c>
      <c r="C53" s="20">
        <v>1400</v>
      </c>
      <c r="D53" s="20">
        <v>1000</v>
      </c>
    </row>
    <row r="54" spans="2:4">
      <c r="B54" s="2" t="s">
        <v>46</v>
      </c>
      <c r="C54" s="20">
        <v>500</v>
      </c>
      <c r="D54" s="20">
        <v>500</v>
      </c>
    </row>
    <row r="55" spans="2:4">
      <c r="B55" s="2" t="s">
        <v>47</v>
      </c>
      <c r="C55" s="20">
        <v>150</v>
      </c>
      <c r="D55" s="20">
        <v>150</v>
      </c>
    </row>
    <row r="56" spans="2:4">
      <c r="B56" s="2" t="s">
        <v>48</v>
      </c>
      <c r="C56" s="20"/>
      <c r="D56" s="20"/>
    </row>
    <row r="57" spans="2:4">
      <c r="B57" s="2" t="s">
        <v>49</v>
      </c>
      <c r="C57" s="20"/>
      <c r="D57" s="20"/>
    </row>
    <row r="59" spans="2:4">
      <c r="B59" s="2" t="s">
        <v>6</v>
      </c>
      <c r="C59" s="20">
        <f>SUM(C51:C57)</f>
        <v>3350</v>
      </c>
      <c r="D59" s="20">
        <f>SUM(D51:D57)</f>
        <v>2650</v>
      </c>
    </row>
    <row r="62" spans="2:4">
      <c r="B62" s="2" t="s">
        <v>83</v>
      </c>
    </row>
    <row r="64" spans="2:4">
      <c r="B64" s="19" t="s">
        <v>40</v>
      </c>
      <c r="C64" s="19" t="s">
        <v>41</v>
      </c>
      <c r="D64" s="19" t="s">
        <v>42</v>
      </c>
    </row>
    <row r="65" spans="2:4">
      <c r="B65" s="2" t="s">
        <v>43</v>
      </c>
      <c r="C65" s="20">
        <v>100</v>
      </c>
      <c r="D65" s="20">
        <v>100</v>
      </c>
    </row>
    <row r="66" spans="2:4">
      <c r="B66" s="2" t="s">
        <v>44</v>
      </c>
      <c r="C66" s="20">
        <v>3300</v>
      </c>
      <c r="D66" s="20">
        <v>3300</v>
      </c>
    </row>
    <row r="67" spans="2:4">
      <c r="B67" s="2" t="s">
        <v>45</v>
      </c>
      <c r="C67" s="20">
        <v>8400</v>
      </c>
      <c r="D67" s="20">
        <v>8400</v>
      </c>
    </row>
    <row r="68" spans="2:4">
      <c r="B68" s="2" t="s">
        <v>46</v>
      </c>
      <c r="C68" s="20">
        <v>100</v>
      </c>
      <c r="D68" s="20">
        <v>100</v>
      </c>
    </row>
    <row r="69" spans="2:4">
      <c r="B69" s="2" t="s">
        <v>47</v>
      </c>
      <c r="C69" s="20">
        <v>700</v>
      </c>
      <c r="D69" s="20">
        <v>700</v>
      </c>
    </row>
    <row r="70" spans="2:4">
      <c r="B70" s="2" t="s">
        <v>48</v>
      </c>
      <c r="C70" s="20"/>
      <c r="D70" s="20"/>
    </row>
    <row r="71" spans="2:4">
      <c r="B71" s="2" t="s">
        <v>49</v>
      </c>
      <c r="C71" s="20"/>
      <c r="D71" s="20"/>
    </row>
    <row r="73" spans="2:4">
      <c r="B73" s="2" t="s">
        <v>6</v>
      </c>
      <c r="C73" s="20">
        <f>SUM(C65:C71)</f>
        <v>12600</v>
      </c>
      <c r="D73" s="20">
        <f>SUM(D65:D71)</f>
        <v>12600</v>
      </c>
    </row>
    <row r="76" spans="2:4">
      <c r="B76" s="2" t="s">
        <v>84</v>
      </c>
    </row>
    <row r="78" spans="2:4">
      <c r="B78" s="19" t="s">
        <v>40</v>
      </c>
      <c r="C78" s="19" t="s">
        <v>41</v>
      </c>
      <c r="D78" s="19" t="s">
        <v>42</v>
      </c>
    </row>
    <row r="79" spans="2:4">
      <c r="B79" s="2" t="s">
        <v>43</v>
      </c>
      <c r="C79" s="20"/>
      <c r="D79" s="20"/>
    </row>
    <row r="80" spans="2:4">
      <c r="B80" s="2" t="s">
        <v>44</v>
      </c>
      <c r="C80" s="20"/>
      <c r="D80" s="20"/>
    </row>
    <row r="81" spans="2:4">
      <c r="B81" s="2" t="s">
        <v>45</v>
      </c>
      <c r="C81" s="20">
        <v>3600</v>
      </c>
      <c r="D81" s="20">
        <v>3000</v>
      </c>
    </row>
    <row r="82" spans="2:4">
      <c r="B82" s="2" t="s">
        <v>46</v>
      </c>
      <c r="C82" s="20"/>
      <c r="D82" s="20"/>
    </row>
    <row r="83" spans="2:4">
      <c r="B83" s="2" t="s">
        <v>47</v>
      </c>
      <c r="C83" s="20">
        <v>400</v>
      </c>
      <c r="D83" s="20">
        <v>400</v>
      </c>
    </row>
    <row r="84" spans="2:4">
      <c r="B84" s="2" t="s">
        <v>48</v>
      </c>
      <c r="C84" s="20"/>
      <c r="D84" s="20"/>
    </row>
    <row r="85" spans="2:4">
      <c r="B85" s="2" t="s">
        <v>49</v>
      </c>
      <c r="C85" s="20"/>
      <c r="D85" s="20"/>
    </row>
    <row r="87" spans="2:4">
      <c r="B87" s="2" t="s">
        <v>6</v>
      </c>
      <c r="C87" s="20">
        <f>SUM(C79:C85)</f>
        <v>4000</v>
      </c>
      <c r="D87" s="20">
        <f>SUM(D79:D85)</f>
        <v>3400</v>
      </c>
    </row>
    <row r="90" spans="2:4">
      <c r="B90" s="2" t="s">
        <v>85</v>
      </c>
    </row>
    <row r="92" spans="2:4">
      <c r="B92" s="19" t="s">
        <v>40</v>
      </c>
      <c r="C92" s="19" t="s">
        <v>41</v>
      </c>
      <c r="D92" s="19" t="s">
        <v>42</v>
      </c>
    </row>
    <row r="93" spans="2:4">
      <c r="B93" s="2" t="s">
        <v>43</v>
      </c>
      <c r="C93" s="20"/>
      <c r="D93" s="20"/>
    </row>
    <row r="94" spans="2:4">
      <c r="B94" s="2" t="s">
        <v>44</v>
      </c>
      <c r="C94" s="20">
        <v>300</v>
      </c>
      <c r="D94" s="20">
        <v>300</v>
      </c>
    </row>
    <row r="95" spans="2:4">
      <c r="B95" s="2" t="s">
        <v>45</v>
      </c>
      <c r="C95" s="20">
        <v>300</v>
      </c>
      <c r="D95" s="20">
        <v>500</v>
      </c>
    </row>
    <row r="96" spans="2:4">
      <c r="B96" s="2" t="s">
        <v>46</v>
      </c>
      <c r="C96" s="20"/>
      <c r="D96" s="20"/>
    </row>
    <row r="97" spans="2:4">
      <c r="B97" s="2" t="s">
        <v>47</v>
      </c>
      <c r="C97" s="20"/>
      <c r="D97" s="20"/>
    </row>
    <row r="98" spans="2:4">
      <c r="B98" s="2" t="s">
        <v>48</v>
      </c>
      <c r="C98" s="20"/>
      <c r="D98" s="20"/>
    </row>
    <row r="99" spans="2:4">
      <c r="B99" s="2" t="s">
        <v>49</v>
      </c>
      <c r="C99" s="20"/>
      <c r="D99" s="20"/>
    </row>
    <row r="101" spans="2:4">
      <c r="B101" s="2" t="s">
        <v>6</v>
      </c>
      <c r="C101" s="20">
        <f>SUM(C93:C99)</f>
        <v>600</v>
      </c>
      <c r="D101" s="20">
        <f>SUM(D93:D99)</f>
        <v>800</v>
      </c>
    </row>
    <row r="104" spans="2:4">
      <c r="B104" s="2" t="s">
        <v>86</v>
      </c>
    </row>
    <row r="106" spans="2:4">
      <c r="B106" s="19" t="s">
        <v>40</v>
      </c>
      <c r="C106" s="19" t="s">
        <v>41</v>
      </c>
      <c r="D106" s="19" t="s">
        <v>42</v>
      </c>
    </row>
    <row r="107" spans="2:4">
      <c r="B107" s="2" t="s">
        <v>43</v>
      </c>
      <c r="C107" s="20"/>
      <c r="D107" s="20"/>
    </row>
    <row r="108" spans="2:4">
      <c r="B108" s="2" t="s">
        <v>44</v>
      </c>
      <c r="C108" s="20">
        <v>350</v>
      </c>
      <c r="D108" s="20">
        <v>0</v>
      </c>
    </row>
    <row r="109" spans="2:4">
      <c r="B109" s="2" t="s">
        <v>45</v>
      </c>
      <c r="C109" s="20">
        <v>300</v>
      </c>
      <c r="D109" s="20">
        <v>0</v>
      </c>
    </row>
    <row r="110" spans="2:4">
      <c r="B110" s="2" t="s">
        <v>46</v>
      </c>
      <c r="C110" s="20"/>
      <c r="D110" s="20"/>
    </row>
    <row r="111" spans="2:4">
      <c r="B111" s="2" t="s">
        <v>47</v>
      </c>
      <c r="C111" s="20"/>
      <c r="D111" s="20"/>
    </row>
    <row r="112" spans="2:4">
      <c r="B112" s="2" t="s">
        <v>48</v>
      </c>
      <c r="C112" s="20"/>
      <c r="D112" s="20"/>
    </row>
    <row r="113" spans="2:4">
      <c r="B113" s="2" t="s">
        <v>49</v>
      </c>
      <c r="C113" s="20"/>
      <c r="D113" s="20"/>
    </row>
    <row r="115" spans="2:4">
      <c r="B115" s="2" t="s">
        <v>6</v>
      </c>
      <c r="C115" s="20">
        <f>SUM(C107:C113)</f>
        <v>650</v>
      </c>
      <c r="D115" s="20">
        <f>SUM(D107:D113)</f>
        <v>0</v>
      </c>
    </row>
    <row r="118" spans="2:4">
      <c r="B118" s="2" t="s">
        <v>87</v>
      </c>
    </row>
    <row r="120" spans="2:4">
      <c r="B120" s="19" t="s">
        <v>40</v>
      </c>
      <c r="C120" s="19" t="s">
        <v>41</v>
      </c>
      <c r="D120" s="19" t="s">
        <v>42</v>
      </c>
    </row>
    <row r="121" spans="2:4">
      <c r="B121" s="2" t="s">
        <v>43</v>
      </c>
      <c r="C121" s="20"/>
      <c r="D121" s="20"/>
    </row>
    <row r="122" spans="2:4">
      <c r="B122" s="2" t="s">
        <v>44</v>
      </c>
      <c r="C122" s="20"/>
      <c r="D122" s="20"/>
    </row>
    <row r="123" spans="2:4">
      <c r="B123" s="2" t="s">
        <v>45</v>
      </c>
      <c r="C123" s="20">
        <v>300</v>
      </c>
      <c r="D123" s="20">
        <v>300</v>
      </c>
    </row>
    <row r="124" spans="2:4">
      <c r="B124" s="2" t="s">
        <v>46</v>
      </c>
      <c r="C124" s="20"/>
      <c r="D124" s="20"/>
    </row>
    <row r="125" spans="2:4">
      <c r="B125" s="2" t="s">
        <v>47</v>
      </c>
      <c r="C125" s="20"/>
      <c r="D125" s="20"/>
    </row>
    <row r="126" spans="2:4">
      <c r="B126" s="2" t="s">
        <v>48</v>
      </c>
      <c r="C126" s="20"/>
      <c r="D126" s="20"/>
    </row>
    <row r="127" spans="2:4">
      <c r="B127" s="2" t="s">
        <v>49</v>
      </c>
      <c r="C127" s="20"/>
      <c r="D127" s="20"/>
    </row>
    <row r="129" spans="2:4">
      <c r="B129" s="2" t="s">
        <v>6</v>
      </c>
      <c r="C129" s="20">
        <f>SUM(C121:C127)</f>
        <v>300</v>
      </c>
      <c r="D129" s="20">
        <f>SUM(D121:D127)</f>
        <v>300</v>
      </c>
    </row>
    <row r="134" spans="2:4">
      <c r="B134" s="19"/>
      <c r="C134" s="19"/>
      <c r="D134" s="19"/>
    </row>
    <row r="135" spans="2:4">
      <c r="C135" s="20"/>
      <c r="D135" s="20"/>
    </row>
    <row r="136" spans="2:4">
      <c r="C136" s="20"/>
      <c r="D136" s="20"/>
    </row>
    <row r="137" spans="2:4">
      <c r="C137" s="20"/>
      <c r="D137" s="20"/>
    </row>
    <row r="138" spans="2:4">
      <c r="C138" s="20"/>
      <c r="D138" s="20"/>
    </row>
    <row r="139" spans="2:4">
      <c r="C139" s="20"/>
      <c r="D139" s="20"/>
    </row>
    <row r="140" spans="2:4">
      <c r="C140" s="20"/>
      <c r="D140" s="20"/>
    </row>
    <row r="141" spans="2:4">
      <c r="C141" s="20"/>
      <c r="D141" s="20"/>
    </row>
    <row r="143" spans="2:4">
      <c r="C143" s="20"/>
      <c r="D143" s="20"/>
    </row>
    <row r="148" spans="2:4">
      <c r="B148" s="19"/>
      <c r="C148" s="19"/>
      <c r="D148" s="19"/>
    </row>
    <row r="149" spans="2:4">
      <c r="C149" s="20"/>
      <c r="D149" s="20"/>
    </row>
    <row r="150" spans="2:4">
      <c r="C150" s="20"/>
      <c r="D150" s="20"/>
    </row>
    <row r="151" spans="2:4">
      <c r="C151" s="20"/>
      <c r="D151" s="20"/>
    </row>
    <row r="152" spans="2:4">
      <c r="C152" s="20"/>
      <c r="D152" s="20"/>
    </row>
    <row r="153" spans="2:4">
      <c r="C153" s="20"/>
      <c r="D153" s="20"/>
    </row>
    <row r="154" spans="2:4">
      <c r="C154" s="20"/>
      <c r="D154" s="20"/>
    </row>
    <row r="155" spans="2:4">
      <c r="C155" s="20"/>
      <c r="D155" s="20"/>
    </row>
    <row r="157" spans="2:4">
      <c r="C157" s="20"/>
      <c r="D157" s="20"/>
    </row>
  </sheetData>
  <phoneticPr fontId="13" type="noConversion"/>
  <pageMargins left="0.7" right="0.7" top="0.75" bottom="0.75" header="0.3" footer="0.3"/>
  <pageSetup fitToHeight="0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23"/>
  <sheetViews>
    <sheetView workbookViewId="0">
      <selection activeCell="C23" sqref="C23"/>
    </sheetView>
  </sheetViews>
  <sheetFormatPr defaultColWidth="8.58203125" defaultRowHeight="15.5"/>
  <cols>
    <col min="1" max="1" width="3.58203125" style="2" customWidth="1"/>
    <col min="2" max="2" width="53.83203125" style="2" customWidth="1"/>
    <col min="3" max="3" width="10.58203125" style="2" customWidth="1"/>
    <col min="4" max="4" width="11.58203125" style="2" customWidth="1"/>
    <col min="5" max="5" width="10.58203125" style="2" customWidth="1"/>
    <col min="6" max="6" width="2.75" style="2" customWidth="1"/>
    <col min="7" max="1024" width="10.58203125" style="2" customWidth="1"/>
  </cols>
  <sheetData>
    <row r="1" spans="1:1024" ht="18">
      <c r="B1" s="1" t="s">
        <v>50</v>
      </c>
    </row>
    <row r="2" spans="1:1024">
      <c r="B2"/>
      <c r="C2"/>
      <c r="D2"/>
      <c r="E2"/>
    </row>
    <row r="3" spans="1:1024">
      <c r="B3"/>
      <c r="C3"/>
      <c r="D3"/>
      <c r="E3"/>
    </row>
    <row r="4" spans="1:1024">
      <c r="B4" s="23" t="s">
        <v>51</v>
      </c>
      <c r="C4" s="24"/>
      <c r="D4" s="25" t="s">
        <v>52</v>
      </c>
      <c r="E4" s="23" t="s">
        <v>53</v>
      </c>
    </row>
    <row r="5" spans="1:1024" s="34" customFormat="1">
      <c r="A5" s="2"/>
      <c r="B5" s="2" t="s">
        <v>54</v>
      </c>
      <c r="C5" s="26" t="s">
        <v>55</v>
      </c>
      <c r="D5" s="15">
        <f>'TierII Recommendations'!D34</f>
        <v>1250</v>
      </c>
      <c r="E5" s="27">
        <f>D5/$D$23</f>
        <v>2.8536206739110583E-2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spans="1:1024" s="34" customFormat="1">
      <c r="A6" s="2"/>
      <c r="B6" s="2" t="s">
        <v>56</v>
      </c>
      <c r="C6" s="26" t="s">
        <v>57</v>
      </c>
      <c r="D6" s="15">
        <f>'TierII Recommendations'!D70</f>
        <v>1250</v>
      </c>
      <c r="E6" s="27">
        <f t="shared" ref="E6:E22" si="0">D6/$D$23</f>
        <v>2.8536206739110583E-2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pans="1:1024" s="34" customFormat="1">
      <c r="A7" s="2"/>
      <c r="B7" s="35" t="s">
        <v>175</v>
      </c>
      <c r="C7" s="26" t="s">
        <v>180</v>
      </c>
      <c r="D7" s="15">
        <f>'TierII Recommendations'!D122</f>
        <v>805</v>
      </c>
      <c r="E7" s="27">
        <f t="shared" si="0"/>
        <v>1.8377317139987217E-2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spans="1:1024" s="34" customFormat="1">
      <c r="A8" s="2"/>
      <c r="B8" s="2" t="s">
        <v>58</v>
      </c>
      <c r="C8" s="26" t="s">
        <v>59</v>
      </c>
      <c r="D8" s="15">
        <f>'TierII Recommendations'!D191</f>
        <v>1100</v>
      </c>
      <c r="E8" s="27">
        <f t="shared" si="0"/>
        <v>2.5111861930417312E-2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spans="1:1024" s="34" customFormat="1">
      <c r="A9" s="2"/>
      <c r="B9" s="2" t="s">
        <v>60</v>
      </c>
      <c r="C9" s="26" t="s">
        <v>61</v>
      </c>
      <c r="D9" s="15">
        <f>'TierII Recommendations'!D226</f>
        <v>2950</v>
      </c>
      <c r="E9" s="27">
        <f t="shared" si="0"/>
        <v>6.734544790430097E-2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pans="1:1024" s="34" customFormat="1">
      <c r="A10" s="2"/>
      <c r="B10" s="2" t="s">
        <v>62</v>
      </c>
      <c r="C10" s="26" t="s">
        <v>63</v>
      </c>
      <c r="D10" s="15">
        <f>'TierII Recommendations'!D294</f>
        <v>1000</v>
      </c>
      <c r="E10" s="27">
        <f t="shared" si="0"/>
        <v>2.2828965391288467E-2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spans="1:1024" s="34" customFormat="1">
      <c r="A11" s="2"/>
      <c r="B11" s="2" t="str">
        <f>'TierII Recommendations'!B364</f>
        <v>Graduate Organization of Latinx Students</v>
      </c>
      <c r="C11" s="26" t="s">
        <v>192</v>
      </c>
      <c r="D11" s="15">
        <f>'TierII Recommendations'!D379</f>
        <v>4800</v>
      </c>
      <c r="E11" s="27">
        <f t="shared" si="0"/>
        <v>0.10957903387818464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spans="1:1024" s="34" customFormat="1">
      <c r="A12" s="2"/>
      <c r="B12" s="2" t="s">
        <v>64</v>
      </c>
      <c r="C12" s="26" t="s">
        <v>64</v>
      </c>
      <c r="D12" s="15">
        <f>'TierII Recommendations'!D483</f>
        <v>700</v>
      </c>
      <c r="E12" s="27">
        <f t="shared" si="0"/>
        <v>1.5980275773901927E-2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spans="1:1024" s="34" customFormat="1">
      <c r="A13" s="2"/>
      <c r="B13" s="2" t="s">
        <v>191</v>
      </c>
      <c r="C13" s="26" t="s">
        <v>131</v>
      </c>
      <c r="D13" s="15">
        <f>'TierII Recommendations'!D552</f>
        <v>2896</v>
      </c>
      <c r="E13" s="27">
        <f t="shared" si="0"/>
        <v>6.6112683773171393E-2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spans="1:1024" s="34" customFormat="1">
      <c r="A14" s="2"/>
      <c r="B14" s="2" t="str">
        <f>'TierII Recommendations'!B674</f>
        <v>Iranian Cultural Organization of Uconn</v>
      </c>
      <c r="C14" s="26" t="s">
        <v>197</v>
      </c>
      <c r="D14" s="15">
        <f>'TierII Recommendations'!D689</f>
        <v>4760</v>
      </c>
      <c r="E14" s="27">
        <f t="shared" si="0"/>
        <v>0.1086658752625331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spans="1:1024" s="34" customFormat="1">
      <c r="A15" s="2"/>
      <c r="B15" s="2" t="s">
        <v>65</v>
      </c>
      <c r="C15" s="26" t="s">
        <v>66</v>
      </c>
      <c r="D15" s="15">
        <f>'TierII Recommendations'!D843</f>
        <v>910</v>
      </c>
      <c r="E15" s="27">
        <f t="shared" si="0"/>
        <v>2.0774358506072503E-2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spans="1:1024" s="34" customFormat="1">
      <c r="A16" s="2"/>
      <c r="B16" s="2" t="s">
        <v>67</v>
      </c>
      <c r="C16" s="26" t="s">
        <v>68</v>
      </c>
      <c r="D16" s="15">
        <f>'TierII Recommendations'!D1032</f>
        <v>3710</v>
      </c>
      <c r="E16" s="27">
        <f t="shared" si="0"/>
        <v>8.4695461601680205E-2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spans="1:1024" s="34" customFormat="1">
      <c r="A17" s="2"/>
      <c r="B17" s="2" t="str">
        <f>'TierII Recommendations'!B1120</f>
        <v>Linguistics Club At Uconn</v>
      </c>
      <c r="C17" s="26" t="s">
        <v>206</v>
      </c>
      <c r="D17" s="15">
        <f>'TierII Recommendations'!D1135</f>
        <v>1200</v>
      </c>
      <c r="E17" s="27">
        <f t="shared" si="0"/>
        <v>2.7394758469546161E-2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spans="1:1024" s="34" customFormat="1">
      <c r="A18" s="2"/>
      <c r="B18" s="2" t="s">
        <v>69</v>
      </c>
      <c r="C18" s="26" t="s">
        <v>70</v>
      </c>
      <c r="D18" s="15">
        <f>'TierII Recommendations'!D1170</f>
        <v>1020</v>
      </c>
      <c r="E18" s="27">
        <f t="shared" si="0"/>
        <v>2.3285544699114237E-2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spans="1:1024" s="34" customFormat="1">
      <c r="A19" s="2"/>
      <c r="B19" s="2" t="s">
        <v>71</v>
      </c>
      <c r="C19" s="26" t="s">
        <v>72</v>
      </c>
      <c r="D19" s="15">
        <f>'TierII Recommendations'!D1273</f>
        <v>988</v>
      </c>
      <c r="E19" s="27">
        <f t="shared" si="0"/>
        <v>2.2555017806593004E-2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pans="1:1024" s="34" customFormat="1">
      <c r="A20" s="2"/>
      <c r="B20" s="2" t="s">
        <v>73</v>
      </c>
      <c r="C20" s="26" t="s">
        <v>74</v>
      </c>
      <c r="D20" s="15">
        <f>'TierII Recommendations'!D1325</f>
        <v>915</v>
      </c>
      <c r="E20" s="27">
        <f t="shared" si="0"/>
        <v>2.0888503333028947E-2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</row>
    <row r="21" spans="1:1024" s="34" customFormat="1">
      <c r="A21" s="2"/>
      <c r="B21" s="2" t="s">
        <v>75</v>
      </c>
      <c r="C21" s="26" t="s">
        <v>76</v>
      </c>
      <c r="D21" s="15">
        <f>'TierII Recommendations'!D1462</f>
        <v>11350</v>
      </c>
      <c r="E21" s="27">
        <f t="shared" si="0"/>
        <v>0.25910875719112408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</row>
    <row r="22" spans="1:1024" s="34" customFormat="1">
      <c r="A22" s="2"/>
      <c r="B22" s="2" t="s">
        <v>77</v>
      </c>
      <c r="C22" s="26" t="s">
        <v>78</v>
      </c>
      <c r="D22" s="15">
        <f>'TierII Recommendations'!D1428</f>
        <v>2200</v>
      </c>
      <c r="E22" s="27">
        <f t="shared" si="0"/>
        <v>5.0223723860834624E-2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</row>
    <row r="23" spans="1:1024">
      <c r="B23" s="28" t="s">
        <v>79</v>
      </c>
      <c r="C23" s="29">
        <v>17</v>
      </c>
      <c r="D23" s="30">
        <f>SUM(D5:D22)</f>
        <v>43804</v>
      </c>
      <c r="E23" s="31">
        <f>D23/$D$23</f>
        <v>1</v>
      </c>
    </row>
  </sheetData>
  <phoneticPr fontId="13" type="noConversion"/>
  <pageMargins left="0.7" right="0.7" top="0.75" bottom="0.75" header="0.3" footer="0.3"/>
  <pageSetup scale="92" pageOrder="overThenDown" orientation="portrait" useFirstPageNumber="1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530"/>
  <sheetViews>
    <sheetView tabSelected="1" workbookViewId="0"/>
  </sheetViews>
  <sheetFormatPr defaultColWidth="8.75" defaultRowHeight="14"/>
  <cols>
    <col min="1" max="1" width="13.58203125" style="32" customWidth="1"/>
    <col min="2" max="2" width="27.75" style="32" customWidth="1"/>
    <col min="3" max="3" width="9.25" style="32" customWidth="1"/>
    <col min="4" max="4" width="12" style="32" customWidth="1"/>
    <col min="5" max="16384" width="8.75" style="32"/>
  </cols>
  <sheetData>
    <row r="1" spans="1:4" s="33" customFormat="1" ht="14.5">
      <c r="B1" s="33" t="s">
        <v>142</v>
      </c>
    </row>
    <row r="2" spans="1:4">
      <c r="A2" s="32" t="s">
        <v>101</v>
      </c>
      <c r="C2" s="32" t="s">
        <v>41</v>
      </c>
      <c r="D2" s="32" t="s">
        <v>100</v>
      </c>
    </row>
    <row r="3" spans="1:4">
      <c r="A3" s="32">
        <v>603</v>
      </c>
      <c r="B3" s="32" t="s">
        <v>98</v>
      </c>
      <c r="C3" s="32">
        <f>C22+C58+C110+C179+C214+C282+C367+C471+C540+C677+C831+C1020+C1123+C1158+C1261+C1313+C1416+C1450</f>
        <v>660</v>
      </c>
      <c r="D3" s="32">
        <f>D22+D58+D110+D179+D214+D282+D367+D471+D540+D677+D831+D1020+D1123+D1158+D1261+D1313+D1416+D1450</f>
        <v>410</v>
      </c>
    </row>
    <row r="4" spans="1:4">
      <c r="A4" s="32">
        <v>604</v>
      </c>
      <c r="B4" s="32" t="s">
        <v>97</v>
      </c>
      <c r="C4" s="32">
        <f t="shared" ref="C4:D4" si="0">C23+C59+C111+C180+C215+C283+C368+C472+C541+C678+C832+C1021+C1124+C1159+C1262+C1314+C1417+C1451</f>
        <v>115</v>
      </c>
      <c r="D4" s="32">
        <f t="shared" si="0"/>
        <v>25</v>
      </c>
    </row>
    <row r="5" spans="1:4">
      <c r="A5" s="32">
        <v>605</v>
      </c>
      <c r="B5" s="32" t="s">
        <v>96</v>
      </c>
      <c r="C5" s="32">
        <f t="shared" ref="C5:D5" si="1">C24+C60+C112+C181+C216+C284+C369+C473+C542+C679+C833+C1022+C1125+C1160+C1263+C1315+C1418+C1452</f>
        <v>10</v>
      </c>
      <c r="D5" s="32">
        <f t="shared" si="1"/>
        <v>10</v>
      </c>
    </row>
    <row r="6" spans="1:4">
      <c r="A6" s="32">
        <v>606</v>
      </c>
      <c r="B6" s="32" t="s">
        <v>95</v>
      </c>
      <c r="C6" s="32">
        <f t="shared" ref="C6:D6" si="2">C25+C61+C113+C182+C217+C285+C370+C474+C543+C680+C834+C1023+C1126+C1161+C1264+C1316+C1419+C1453</f>
        <v>2755</v>
      </c>
      <c r="D6" s="32">
        <f t="shared" si="2"/>
        <v>660</v>
      </c>
    </row>
    <row r="7" spans="1:4">
      <c r="A7" s="32">
        <v>612</v>
      </c>
      <c r="B7" s="32" t="s">
        <v>94</v>
      </c>
      <c r="C7" s="32">
        <f t="shared" ref="C7:D7" si="3">C26+C62+C114+C183+C218+C286+C371+C475+C544+C681+C835+C1024+C1127+C1162+C1265+C1317+C1420+C1454</f>
        <v>75</v>
      </c>
      <c r="D7" s="32">
        <f t="shared" si="3"/>
        <v>25</v>
      </c>
    </row>
    <row r="8" spans="1:4">
      <c r="A8" s="32">
        <v>613</v>
      </c>
      <c r="B8" s="32" t="s">
        <v>93</v>
      </c>
      <c r="C8" s="32">
        <f t="shared" ref="C8:D8" si="4">C27+C63+C115+C184+C219+C287+C372+C476+C545+C682+C836+C1025+C1128+C1163+C1266+C1318+C1421+C1455</f>
        <v>3019</v>
      </c>
      <c r="D8" s="32">
        <f t="shared" si="4"/>
        <v>1856</v>
      </c>
    </row>
    <row r="9" spans="1:4">
      <c r="A9" s="32">
        <v>615</v>
      </c>
      <c r="B9" s="32" t="s">
        <v>92</v>
      </c>
      <c r="C9" s="32">
        <f t="shared" ref="C9:D9" si="5">C28+C64+C116+C185+C220+C288+C373+C477+C546+C683+C837+C1026+C1129+C1164+C1267+C1319+C1422+C1456</f>
        <v>15401</v>
      </c>
      <c r="D9" s="32">
        <f t="shared" si="5"/>
        <v>8000</v>
      </c>
    </row>
    <row r="10" spans="1:4">
      <c r="A10" s="32">
        <v>620</v>
      </c>
      <c r="B10" s="32" t="s">
        <v>157</v>
      </c>
      <c r="C10" s="32">
        <f t="shared" ref="C10:D10" si="6">C29+C65+C117+C186+C221+C289+C374+C478+C547+C684+C838+C1027+C1130+C1165+C1268+C1320+C1423+C1457</f>
        <v>36189</v>
      </c>
      <c r="D10" s="32">
        <f t="shared" si="6"/>
        <v>21456</v>
      </c>
    </row>
    <row r="11" spans="1:4">
      <c r="A11" s="32">
        <v>621</v>
      </c>
      <c r="B11" s="32" t="s">
        <v>158</v>
      </c>
      <c r="C11" s="32">
        <f t="shared" ref="C11:D11" si="7">C30+C66+C118+C187+C222+C290+C375+C479+C548+C685+C839+C1028+C1131+C1166+C1269+C1321+C1424+C1458</f>
        <v>8071</v>
      </c>
      <c r="D11" s="32">
        <f t="shared" si="7"/>
        <v>4045</v>
      </c>
    </row>
    <row r="12" spans="1:4">
      <c r="A12" s="32">
        <v>623</v>
      </c>
      <c r="B12" s="32" t="s">
        <v>91</v>
      </c>
      <c r="C12" s="32">
        <f t="shared" ref="C12:D12" si="8">C31+C67+C119+C188+C223+C291+C376+C480+C549+C686+C840+C1029+C1132+C1167+C1270+C1322+C1425+C1459</f>
        <v>5165</v>
      </c>
      <c r="D12" s="32">
        <f t="shared" si="8"/>
        <v>3135</v>
      </c>
    </row>
    <row r="13" spans="1:4">
      <c r="A13" s="32">
        <v>624</v>
      </c>
      <c r="B13" s="32" t="s">
        <v>90</v>
      </c>
      <c r="C13" s="32">
        <f t="shared" ref="C13:D13" si="9">C32+C68+C120+C189+C224+C292+C377+C481+C550+C687+C841+C1030+C1133+C1168+C1271+C1323+C1426+C1460</f>
        <v>7100</v>
      </c>
      <c r="D13" s="32">
        <f t="shared" si="9"/>
        <v>4062</v>
      </c>
    </row>
    <row r="14" spans="1:4">
      <c r="A14" s="32">
        <v>625</v>
      </c>
      <c r="B14" s="32" t="s">
        <v>89</v>
      </c>
      <c r="C14" s="32">
        <f t="shared" ref="C14:D15" si="10">C33+C69+C121+C190+C225+C293+C378+C482+C551+C688+C842+C1031+C1134+C1169+C1272+C1324+C1427+C1461</f>
        <v>420</v>
      </c>
      <c r="D14" s="32">
        <f t="shared" si="10"/>
        <v>120</v>
      </c>
    </row>
    <row r="15" spans="1:4">
      <c r="C15" s="32">
        <f>SUM(C3:C14)</f>
        <v>78980</v>
      </c>
      <c r="D15" s="32">
        <f t="shared" si="10"/>
        <v>43804</v>
      </c>
    </row>
    <row r="17" spans="1:4" s="33" customFormat="1" ht="14.5">
      <c r="A17" s="32"/>
      <c r="B17" s="32"/>
      <c r="C17" s="32"/>
      <c r="D17" s="32"/>
    </row>
    <row r="19" spans="1:4">
      <c r="A19" s="32" t="s">
        <v>55</v>
      </c>
      <c r="B19" s="32" t="s">
        <v>141</v>
      </c>
    </row>
    <row r="21" spans="1:4">
      <c r="A21" s="32" t="s">
        <v>101</v>
      </c>
      <c r="C21" s="32" t="s">
        <v>41</v>
      </c>
      <c r="D21" s="32" t="s">
        <v>100</v>
      </c>
    </row>
    <row r="22" spans="1:4">
      <c r="A22" s="32">
        <v>603</v>
      </c>
      <c r="B22" s="32" t="s">
        <v>98</v>
      </c>
      <c r="C22" s="32">
        <f t="shared" ref="C22" si="11">C40</f>
        <v>0</v>
      </c>
      <c r="D22" s="32">
        <f>D40</f>
        <v>0</v>
      </c>
    </row>
    <row r="23" spans="1:4">
      <c r="A23" s="32">
        <v>604</v>
      </c>
      <c r="B23" s="32" t="s">
        <v>97</v>
      </c>
      <c r="C23" s="32">
        <f t="shared" ref="C23" si="12">C41</f>
        <v>0</v>
      </c>
      <c r="D23" s="32">
        <f t="shared" ref="C23:D34" si="13">D41</f>
        <v>0</v>
      </c>
    </row>
    <row r="24" spans="1:4">
      <c r="A24" s="32">
        <v>605</v>
      </c>
      <c r="B24" s="32" t="s">
        <v>96</v>
      </c>
      <c r="C24" s="32">
        <f t="shared" ref="C24" si="14">C42</f>
        <v>0</v>
      </c>
      <c r="D24" s="32">
        <f t="shared" si="13"/>
        <v>0</v>
      </c>
    </row>
    <row r="25" spans="1:4">
      <c r="A25" s="32">
        <v>606</v>
      </c>
      <c r="B25" s="32" t="s">
        <v>95</v>
      </c>
      <c r="C25" s="32">
        <f t="shared" ref="C25" si="15">C43</f>
        <v>0</v>
      </c>
      <c r="D25" s="32">
        <f t="shared" si="13"/>
        <v>0</v>
      </c>
    </row>
    <row r="26" spans="1:4">
      <c r="A26" s="32">
        <v>612</v>
      </c>
      <c r="B26" s="32" t="s">
        <v>94</v>
      </c>
      <c r="C26" s="32">
        <f t="shared" ref="C26" si="16">C44</f>
        <v>0</v>
      </c>
      <c r="D26" s="32">
        <f t="shared" si="13"/>
        <v>0</v>
      </c>
    </row>
    <row r="27" spans="1:4">
      <c r="A27" s="32">
        <v>613</v>
      </c>
      <c r="B27" s="32" t="s">
        <v>93</v>
      </c>
      <c r="C27" s="32">
        <f t="shared" ref="C27" si="17">C45</f>
        <v>0</v>
      </c>
      <c r="D27" s="32">
        <f t="shared" si="13"/>
        <v>0</v>
      </c>
    </row>
    <row r="28" spans="1:4">
      <c r="A28" s="32">
        <v>615</v>
      </c>
      <c r="B28" s="32" t="s">
        <v>92</v>
      </c>
      <c r="C28" s="32">
        <f t="shared" ref="C28" si="18">C46</f>
        <v>1000</v>
      </c>
      <c r="D28" s="32">
        <f t="shared" si="13"/>
        <v>500</v>
      </c>
    </row>
    <row r="29" spans="1:4">
      <c r="A29" s="32">
        <v>620</v>
      </c>
      <c r="B29" s="32" t="s">
        <v>157</v>
      </c>
      <c r="C29" s="32">
        <f t="shared" ref="C29" si="19">C47</f>
        <v>600</v>
      </c>
      <c r="D29" s="32">
        <f t="shared" si="13"/>
        <v>150</v>
      </c>
    </row>
    <row r="30" spans="1:4">
      <c r="A30" s="32">
        <v>621</v>
      </c>
      <c r="B30" s="32" t="s">
        <v>158</v>
      </c>
      <c r="C30" s="32">
        <f t="shared" ref="C30" si="20">C48</f>
        <v>0</v>
      </c>
      <c r="D30" s="32">
        <f t="shared" si="13"/>
        <v>0</v>
      </c>
    </row>
    <row r="31" spans="1:4">
      <c r="A31" s="32">
        <v>623</v>
      </c>
      <c r="B31" s="32" t="s">
        <v>91</v>
      </c>
      <c r="C31" s="32">
        <f t="shared" ref="C31" si="21">C49</f>
        <v>200</v>
      </c>
      <c r="D31" s="32">
        <f t="shared" si="13"/>
        <v>200</v>
      </c>
    </row>
    <row r="32" spans="1:4">
      <c r="A32" s="32">
        <v>624</v>
      </c>
      <c r="B32" s="32" t="s">
        <v>90</v>
      </c>
      <c r="C32" s="32">
        <f t="shared" ref="C32" si="22">C50</f>
        <v>300</v>
      </c>
      <c r="D32" s="32">
        <f t="shared" si="13"/>
        <v>300</v>
      </c>
    </row>
    <row r="33" spans="1:4">
      <c r="A33" s="32">
        <v>625</v>
      </c>
      <c r="B33" s="32" t="s">
        <v>89</v>
      </c>
      <c r="C33" s="32">
        <f t="shared" si="13"/>
        <v>100</v>
      </c>
      <c r="D33" s="32">
        <f t="shared" si="13"/>
        <v>100</v>
      </c>
    </row>
    <row r="34" spans="1:4">
      <c r="C34" s="32">
        <f t="shared" si="13"/>
        <v>2200</v>
      </c>
      <c r="D34" s="32">
        <f>SUM(D22:D33)</f>
        <v>1250</v>
      </c>
    </row>
    <row r="35" spans="1:4" s="33" customFormat="1" ht="14.5">
      <c r="A35" s="32"/>
      <c r="B35" s="32"/>
      <c r="C35" s="32"/>
      <c r="D35" s="32"/>
    </row>
    <row r="37" spans="1:4">
      <c r="A37" s="32" t="s">
        <v>99</v>
      </c>
      <c r="B37" s="32" t="s">
        <v>140</v>
      </c>
    </row>
    <row r="39" spans="1:4">
      <c r="A39" s="32" t="s">
        <v>101</v>
      </c>
    </row>
    <row r="40" spans="1:4">
      <c r="A40" s="32">
        <v>603</v>
      </c>
      <c r="B40" s="32" t="s">
        <v>98</v>
      </c>
    </row>
    <row r="41" spans="1:4">
      <c r="A41" s="32">
        <v>604</v>
      </c>
      <c r="B41" s="32" t="s">
        <v>97</v>
      </c>
    </row>
    <row r="42" spans="1:4">
      <c r="A42" s="32">
        <v>605</v>
      </c>
      <c r="B42" s="32" t="s">
        <v>96</v>
      </c>
    </row>
    <row r="43" spans="1:4">
      <c r="A43" s="32">
        <v>606</v>
      </c>
      <c r="B43" s="32" t="s">
        <v>95</v>
      </c>
    </row>
    <row r="44" spans="1:4">
      <c r="A44" s="32">
        <v>612</v>
      </c>
      <c r="B44" s="32" t="s">
        <v>94</v>
      </c>
    </row>
    <row r="45" spans="1:4">
      <c r="A45" s="32">
        <v>613</v>
      </c>
      <c r="B45" s="32" t="s">
        <v>93</v>
      </c>
    </row>
    <row r="46" spans="1:4">
      <c r="A46" s="32">
        <v>615</v>
      </c>
      <c r="B46" s="32" t="s">
        <v>92</v>
      </c>
      <c r="C46" s="32">
        <v>1000</v>
      </c>
      <c r="D46" s="32">
        <v>500</v>
      </c>
    </row>
    <row r="47" spans="1:4">
      <c r="A47" s="32">
        <v>620</v>
      </c>
      <c r="B47" s="32" t="s">
        <v>157</v>
      </c>
      <c r="C47" s="32">
        <v>600</v>
      </c>
      <c r="D47" s="32">
        <v>150</v>
      </c>
    </row>
    <row r="48" spans="1:4">
      <c r="A48" s="32">
        <v>621</v>
      </c>
      <c r="B48" s="32" t="s">
        <v>158</v>
      </c>
    </row>
    <row r="49" spans="1:4">
      <c r="A49" s="32">
        <v>623</v>
      </c>
      <c r="B49" s="32" t="s">
        <v>91</v>
      </c>
      <c r="C49" s="32">
        <v>200</v>
      </c>
      <c r="D49" s="32">
        <v>200</v>
      </c>
    </row>
    <row r="50" spans="1:4">
      <c r="A50" s="32">
        <v>624</v>
      </c>
      <c r="B50" s="32" t="s">
        <v>90</v>
      </c>
      <c r="C50" s="32">
        <v>300</v>
      </c>
      <c r="D50" s="32">
        <v>300</v>
      </c>
    </row>
    <row r="51" spans="1:4">
      <c r="A51" s="32">
        <v>625</v>
      </c>
      <c r="B51" s="32" t="s">
        <v>89</v>
      </c>
      <c r="C51" s="32">
        <v>100</v>
      </c>
      <c r="D51" s="32">
        <v>100</v>
      </c>
    </row>
    <row r="52" spans="1:4">
      <c r="B52" s="32" t="s">
        <v>88</v>
      </c>
      <c r="C52" s="32">
        <f>SUM(C40:C51)</f>
        <v>2200</v>
      </c>
      <c r="D52" s="32">
        <f>SUM(D40:D51)</f>
        <v>1250</v>
      </c>
    </row>
    <row r="55" spans="1:4">
      <c r="A55" s="32" t="s">
        <v>57</v>
      </c>
      <c r="B55" s="32" t="s">
        <v>56</v>
      </c>
    </row>
    <row r="57" spans="1:4">
      <c r="A57" s="32" t="s">
        <v>101</v>
      </c>
      <c r="C57" s="32" t="s">
        <v>41</v>
      </c>
      <c r="D57" s="32" t="s">
        <v>100</v>
      </c>
    </row>
    <row r="58" spans="1:4">
      <c r="A58" s="32">
        <v>603</v>
      </c>
      <c r="B58" s="32" t="s">
        <v>98</v>
      </c>
      <c r="C58" s="32">
        <f>C75+C92</f>
        <v>0</v>
      </c>
      <c r="D58" s="32">
        <f>D75+D92</f>
        <v>0</v>
      </c>
    </row>
    <row r="59" spans="1:4">
      <c r="A59" s="32">
        <v>604</v>
      </c>
      <c r="B59" s="32" t="s">
        <v>97</v>
      </c>
      <c r="C59" s="32">
        <f t="shared" ref="C59:D59" si="23">C76+C93</f>
        <v>0</v>
      </c>
      <c r="D59" s="32">
        <f t="shared" si="23"/>
        <v>0</v>
      </c>
    </row>
    <row r="60" spans="1:4">
      <c r="A60" s="32">
        <v>605</v>
      </c>
      <c r="B60" s="32" t="s">
        <v>96</v>
      </c>
      <c r="C60" s="32">
        <f t="shared" ref="C60:D60" si="24">C77+C94</f>
        <v>0</v>
      </c>
      <c r="D60" s="32">
        <f t="shared" si="24"/>
        <v>0</v>
      </c>
    </row>
    <row r="61" spans="1:4">
      <c r="A61" s="32">
        <v>606</v>
      </c>
      <c r="B61" s="32" t="s">
        <v>95</v>
      </c>
      <c r="C61" s="32">
        <f t="shared" ref="C61:D61" si="25">C78+C95</f>
        <v>0</v>
      </c>
      <c r="D61" s="32">
        <f t="shared" si="25"/>
        <v>0</v>
      </c>
    </row>
    <row r="62" spans="1:4">
      <c r="A62" s="32">
        <v>612</v>
      </c>
      <c r="B62" s="32" t="s">
        <v>94</v>
      </c>
      <c r="C62" s="32">
        <f t="shared" ref="C62:D62" si="26">C79+C96</f>
        <v>0</v>
      </c>
      <c r="D62" s="32">
        <f t="shared" si="26"/>
        <v>0</v>
      </c>
    </row>
    <row r="63" spans="1:4">
      <c r="A63" s="32">
        <v>613</v>
      </c>
      <c r="B63" s="32" t="s">
        <v>93</v>
      </c>
      <c r="C63" s="32">
        <f t="shared" ref="C63:D63" si="27">C80+C97</f>
        <v>350</v>
      </c>
      <c r="D63" s="32">
        <f t="shared" si="27"/>
        <v>350</v>
      </c>
    </row>
    <row r="64" spans="1:4">
      <c r="A64" s="32">
        <v>615</v>
      </c>
      <c r="B64" s="32" t="s">
        <v>92</v>
      </c>
      <c r="C64" s="32">
        <f t="shared" ref="C64:D64" si="28">C81+C98</f>
        <v>0</v>
      </c>
      <c r="D64" s="32">
        <f t="shared" si="28"/>
        <v>0</v>
      </c>
    </row>
    <row r="65" spans="1:4">
      <c r="A65" s="32">
        <v>620</v>
      </c>
      <c r="B65" s="32" t="s">
        <v>157</v>
      </c>
      <c r="C65" s="32">
        <f t="shared" ref="C65:D65" si="29">C82+C99</f>
        <v>1300</v>
      </c>
      <c r="D65" s="32">
        <f t="shared" si="29"/>
        <v>550</v>
      </c>
    </row>
    <row r="66" spans="1:4">
      <c r="A66" s="32">
        <v>621</v>
      </c>
      <c r="B66" s="32" t="s">
        <v>158</v>
      </c>
      <c r="C66" s="32">
        <f t="shared" ref="C66:D66" si="30">C83+C100</f>
        <v>350</v>
      </c>
      <c r="D66" s="32">
        <f t="shared" si="30"/>
        <v>350</v>
      </c>
    </row>
    <row r="67" spans="1:4">
      <c r="A67" s="32">
        <v>623</v>
      </c>
      <c r="B67" s="32" t="s">
        <v>91</v>
      </c>
      <c r="C67" s="32">
        <f t="shared" ref="C67:D67" si="31">C84+C101</f>
        <v>0</v>
      </c>
      <c r="D67" s="32">
        <f t="shared" si="31"/>
        <v>0</v>
      </c>
    </row>
    <row r="68" spans="1:4">
      <c r="A68" s="32">
        <v>624</v>
      </c>
      <c r="B68" s="32" t="s">
        <v>90</v>
      </c>
      <c r="C68" s="32">
        <f t="shared" ref="C68:D68" si="32">C85+C102</f>
        <v>0</v>
      </c>
      <c r="D68" s="32">
        <f t="shared" si="32"/>
        <v>0</v>
      </c>
    </row>
    <row r="69" spans="1:4">
      <c r="A69" s="32">
        <v>625</v>
      </c>
      <c r="B69" s="32" t="s">
        <v>89</v>
      </c>
      <c r="C69" s="32">
        <f t="shared" ref="C69:D69" si="33">C86+C103</f>
        <v>0</v>
      </c>
      <c r="D69" s="32">
        <f t="shared" si="33"/>
        <v>0</v>
      </c>
    </row>
    <row r="70" spans="1:4">
      <c r="C70" s="32">
        <f>+SUM(C58:C69)</f>
        <v>2000</v>
      </c>
      <c r="D70" s="32">
        <f>+SUM(D58:D69)</f>
        <v>1250</v>
      </c>
    </row>
    <row r="73" spans="1:4">
      <c r="A73" s="32" t="s">
        <v>99</v>
      </c>
      <c r="B73" s="32" t="s">
        <v>139</v>
      </c>
    </row>
    <row r="75" spans="1:4">
      <c r="A75" s="32">
        <v>603</v>
      </c>
      <c r="B75" s="32" t="s">
        <v>98</v>
      </c>
    </row>
    <row r="76" spans="1:4">
      <c r="A76" s="32">
        <v>604</v>
      </c>
      <c r="B76" s="32" t="s">
        <v>97</v>
      </c>
    </row>
    <row r="77" spans="1:4">
      <c r="A77" s="32">
        <v>605</v>
      </c>
      <c r="B77" s="32" t="s">
        <v>96</v>
      </c>
    </row>
    <row r="78" spans="1:4">
      <c r="A78" s="32">
        <v>606</v>
      </c>
      <c r="B78" s="32" t="s">
        <v>95</v>
      </c>
    </row>
    <row r="79" spans="1:4">
      <c r="A79" s="32">
        <v>612</v>
      </c>
      <c r="B79" s="32" t="s">
        <v>94</v>
      </c>
    </row>
    <row r="80" spans="1:4">
      <c r="A80" s="32">
        <v>613</v>
      </c>
      <c r="B80" s="32" t="s">
        <v>93</v>
      </c>
      <c r="C80" s="32">
        <v>150</v>
      </c>
      <c r="D80" s="32">
        <v>150</v>
      </c>
    </row>
    <row r="81" spans="1:4">
      <c r="A81" s="32">
        <v>615</v>
      </c>
      <c r="B81" s="32" t="s">
        <v>92</v>
      </c>
    </row>
    <row r="82" spans="1:4">
      <c r="A82" s="32">
        <v>620</v>
      </c>
      <c r="B82" s="32" t="s">
        <v>157</v>
      </c>
      <c r="C82" s="32">
        <v>700</v>
      </c>
      <c r="D82" s="32">
        <v>300</v>
      </c>
    </row>
    <row r="83" spans="1:4">
      <c r="A83" s="32">
        <v>621</v>
      </c>
      <c r="B83" s="32" t="s">
        <v>158</v>
      </c>
      <c r="C83" s="32">
        <v>150</v>
      </c>
      <c r="D83" s="32">
        <v>150</v>
      </c>
    </row>
    <row r="84" spans="1:4">
      <c r="A84" s="32">
        <v>623</v>
      </c>
      <c r="B84" s="32" t="s">
        <v>91</v>
      </c>
    </row>
    <row r="85" spans="1:4">
      <c r="A85" s="32">
        <v>624</v>
      </c>
      <c r="B85" s="32" t="s">
        <v>90</v>
      </c>
    </row>
    <row r="86" spans="1:4">
      <c r="A86" s="32">
        <v>625</v>
      </c>
      <c r="B86" s="32" t="s">
        <v>89</v>
      </c>
    </row>
    <row r="87" spans="1:4">
      <c r="B87" s="32" t="s">
        <v>88</v>
      </c>
      <c r="C87" s="32">
        <f>SUM(C75:C86)</f>
        <v>1000</v>
      </c>
      <c r="D87" s="32">
        <f>SUM(D75:D86)</f>
        <v>600</v>
      </c>
    </row>
    <row r="90" spans="1:4">
      <c r="A90" s="32" t="s">
        <v>106</v>
      </c>
      <c r="B90" s="32" t="s">
        <v>138</v>
      </c>
    </row>
    <row r="92" spans="1:4">
      <c r="A92" s="32">
        <v>603</v>
      </c>
      <c r="B92" s="32" t="s">
        <v>98</v>
      </c>
    </row>
    <row r="93" spans="1:4">
      <c r="A93" s="32">
        <v>604</v>
      </c>
      <c r="B93" s="32" t="s">
        <v>97</v>
      </c>
    </row>
    <row r="94" spans="1:4">
      <c r="A94" s="32">
        <v>605</v>
      </c>
      <c r="B94" s="32" t="s">
        <v>96</v>
      </c>
    </row>
    <row r="95" spans="1:4">
      <c r="A95" s="32">
        <v>606</v>
      </c>
      <c r="B95" s="32" t="s">
        <v>95</v>
      </c>
    </row>
    <row r="96" spans="1:4">
      <c r="A96" s="32">
        <v>612</v>
      </c>
      <c r="B96" s="32" t="s">
        <v>94</v>
      </c>
    </row>
    <row r="97" spans="1:33">
      <c r="A97" s="32">
        <v>613</v>
      </c>
      <c r="B97" s="32" t="s">
        <v>93</v>
      </c>
      <c r="C97" s="32">
        <v>200</v>
      </c>
      <c r="D97" s="32">
        <v>200</v>
      </c>
    </row>
    <row r="98" spans="1:33">
      <c r="A98" s="32">
        <v>615</v>
      </c>
      <c r="B98" s="32" t="s">
        <v>92</v>
      </c>
    </row>
    <row r="99" spans="1:33">
      <c r="A99" s="32">
        <v>620</v>
      </c>
      <c r="B99" s="32" t="s">
        <v>157</v>
      </c>
      <c r="C99" s="32">
        <v>600</v>
      </c>
      <c r="D99" s="32">
        <v>250</v>
      </c>
    </row>
    <row r="100" spans="1:33">
      <c r="A100" s="32">
        <v>621</v>
      </c>
      <c r="B100" s="32" t="s">
        <v>158</v>
      </c>
      <c r="C100" s="32">
        <v>200</v>
      </c>
      <c r="D100" s="32">
        <v>200</v>
      </c>
    </row>
    <row r="101" spans="1:33">
      <c r="A101" s="32">
        <v>623</v>
      </c>
      <c r="B101" s="32" t="s">
        <v>91</v>
      </c>
    </row>
    <row r="102" spans="1:33">
      <c r="A102" s="32">
        <v>624</v>
      </c>
      <c r="B102" s="32" t="s">
        <v>90</v>
      </c>
    </row>
    <row r="103" spans="1:33">
      <c r="A103" s="32">
        <v>625</v>
      </c>
      <c r="B103" s="32" t="s">
        <v>89</v>
      </c>
    </row>
    <row r="104" spans="1:33">
      <c r="B104" s="32" t="s">
        <v>88</v>
      </c>
      <c r="C104" s="32">
        <f>SUM(C92:C103)</f>
        <v>1000</v>
      </c>
      <c r="D104" s="32">
        <f>SUM(D92:D103)</f>
        <v>650</v>
      </c>
    </row>
    <row r="106" spans="1:33">
      <c r="AD106" s="32" t="s">
        <v>57</v>
      </c>
      <c r="AE106" s="32" t="s">
        <v>56</v>
      </c>
    </row>
    <row r="107" spans="1:33">
      <c r="A107" s="32" t="s">
        <v>176</v>
      </c>
      <c r="B107" s="32" t="s">
        <v>175</v>
      </c>
    </row>
    <row r="108" spans="1:33">
      <c r="AD108" s="32" t="s">
        <v>101</v>
      </c>
      <c r="AF108" s="32" t="s">
        <v>41</v>
      </c>
      <c r="AG108" s="32" t="s">
        <v>100</v>
      </c>
    </row>
    <row r="109" spans="1:33">
      <c r="A109" s="32" t="s">
        <v>101</v>
      </c>
      <c r="C109" s="32" t="s">
        <v>41</v>
      </c>
      <c r="D109" s="32" t="s">
        <v>100</v>
      </c>
      <c r="AD109" s="32">
        <v>603</v>
      </c>
      <c r="AE109" s="32" t="s">
        <v>98</v>
      </c>
      <c r="AF109" s="32">
        <v>0</v>
      </c>
      <c r="AG109" s="32">
        <v>0</v>
      </c>
    </row>
    <row r="110" spans="1:33">
      <c r="A110" s="32">
        <v>603</v>
      </c>
      <c r="B110" s="32" t="s">
        <v>98</v>
      </c>
      <c r="C110" s="32">
        <f>C127+C144+C161</f>
        <v>100</v>
      </c>
      <c r="D110" s="32">
        <f>D127+D144+D161</f>
        <v>100</v>
      </c>
      <c r="AD110" s="32">
        <v>604</v>
      </c>
      <c r="AE110" s="32" t="s">
        <v>97</v>
      </c>
      <c r="AF110" s="32">
        <v>0</v>
      </c>
      <c r="AG110" s="32">
        <f t="shared" ref="AG110:AG113" si="34">AG127+AG144</f>
        <v>0</v>
      </c>
    </row>
    <row r="111" spans="1:33">
      <c r="A111" s="32">
        <v>604</v>
      </c>
      <c r="B111" s="32" t="s">
        <v>97</v>
      </c>
      <c r="C111" s="32">
        <f t="shared" ref="C111:D111" si="35">C128+C145+C162</f>
        <v>65</v>
      </c>
      <c r="D111" s="32">
        <f t="shared" si="35"/>
        <v>0</v>
      </c>
      <c r="AD111" s="32">
        <v>605</v>
      </c>
      <c r="AE111" s="32" t="s">
        <v>96</v>
      </c>
      <c r="AF111" s="32">
        <v>0</v>
      </c>
      <c r="AG111" s="32">
        <f t="shared" si="34"/>
        <v>0</v>
      </c>
    </row>
    <row r="112" spans="1:33">
      <c r="A112" s="32">
        <v>605</v>
      </c>
      <c r="B112" s="32" t="s">
        <v>96</v>
      </c>
      <c r="C112" s="32">
        <f t="shared" ref="C112:D112" si="36">C129+C146+C163</f>
        <v>0</v>
      </c>
      <c r="D112" s="32">
        <f t="shared" si="36"/>
        <v>0</v>
      </c>
      <c r="AD112" s="32">
        <v>606</v>
      </c>
      <c r="AE112" s="32" t="s">
        <v>95</v>
      </c>
      <c r="AF112" s="32">
        <v>0</v>
      </c>
      <c r="AG112" s="32">
        <f t="shared" si="34"/>
        <v>0</v>
      </c>
    </row>
    <row r="113" spans="1:33">
      <c r="A113" s="32">
        <v>606</v>
      </c>
      <c r="B113" s="32" t="s">
        <v>95</v>
      </c>
      <c r="C113" s="32">
        <f t="shared" ref="C113:D113" si="37">C130+C147+C164</f>
        <v>5</v>
      </c>
      <c r="D113" s="32">
        <f t="shared" si="37"/>
        <v>5</v>
      </c>
      <c r="AD113" s="32">
        <v>612</v>
      </c>
      <c r="AE113" s="32" t="s">
        <v>94</v>
      </c>
      <c r="AF113" s="32">
        <v>0</v>
      </c>
      <c r="AG113" s="32">
        <f t="shared" si="34"/>
        <v>0</v>
      </c>
    </row>
    <row r="114" spans="1:33">
      <c r="A114" s="32">
        <v>612</v>
      </c>
      <c r="B114" s="32" t="s">
        <v>94</v>
      </c>
      <c r="C114" s="32">
        <f t="shared" ref="C114:D114" si="38">C131+C148+C165</f>
        <v>50</v>
      </c>
      <c r="D114" s="32">
        <f t="shared" si="38"/>
        <v>0</v>
      </c>
      <c r="AD114" s="32">
        <v>613</v>
      </c>
      <c r="AE114" s="32" t="s">
        <v>93</v>
      </c>
      <c r="AF114" s="32">
        <f t="shared" ref="AF114:AG115" si="39">AF131+AF148</f>
        <v>350</v>
      </c>
      <c r="AG114" s="32">
        <f t="shared" si="39"/>
        <v>350</v>
      </c>
    </row>
    <row r="115" spans="1:33">
      <c r="A115" s="32">
        <v>613</v>
      </c>
      <c r="B115" s="32" t="s">
        <v>93</v>
      </c>
      <c r="C115" s="32">
        <f t="shared" ref="C115:D115" si="40">C132+C149+C166</f>
        <v>100</v>
      </c>
      <c r="D115" s="32">
        <f t="shared" si="40"/>
        <v>0</v>
      </c>
      <c r="AD115" s="32">
        <v>615</v>
      </c>
      <c r="AE115" s="32" t="s">
        <v>92</v>
      </c>
      <c r="AF115" s="32">
        <v>0</v>
      </c>
      <c r="AG115" s="32">
        <f t="shared" si="39"/>
        <v>0</v>
      </c>
    </row>
    <row r="116" spans="1:33">
      <c r="A116" s="32">
        <v>615</v>
      </c>
      <c r="B116" s="32" t="s">
        <v>92</v>
      </c>
      <c r="C116" s="32">
        <f t="shared" ref="C116:D116" si="41">C133+C150+C167</f>
        <v>0</v>
      </c>
      <c r="D116" s="32">
        <f t="shared" si="41"/>
        <v>0</v>
      </c>
      <c r="AD116" s="32">
        <v>620</v>
      </c>
      <c r="AE116" s="32" t="s">
        <v>157</v>
      </c>
      <c r="AF116" s="32">
        <f t="shared" ref="AF116:AG116" si="42">AF133+AF150</f>
        <v>1300</v>
      </c>
      <c r="AG116" s="32">
        <f t="shared" si="42"/>
        <v>550</v>
      </c>
    </row>
    <row r="117" spans="1:33">
      <c r="A117" s="32">
        <v>620</v>
      </c>
      <c r="B117" s="32" t="s">
        <v>157</v>
      </c>
      <c r="C117" s="32">
        <f t="shared" ref="C117:D117" si="43">C134+C151+C168</f>
        <v>1050</v>
      </c>
      <c r="D117" s="32">
        <f t="shared" si="43"/>
        <v>550</v>
      </c>
      <c r="AD117" s="32">
        <v>621</v>
      </c>
      <c r="AE117" s="32" t="s">
        <v>158</v>
      </c>
      <c r="AF117" s="32">
        <f t="shared" ref="AF117:AG121" si="44">AF134+AF151</f>
        <v>350</v>
      </c>
      <c r="AG117" s="32">
        <f t="shared" si="44"/>
        <v>350</v>
      </c>
    </row>
    <row r="118" spans="1:33">
      <c r="A118" s="32">
        <v>621</v>
      </c>
      <c r="B118" s="32" t="s">
        <v>158</v>
      </c>
      <c r="C118" s="32">
        <f t="shared" ref="C118:D118" si="45">C135+C152+C169</f>
        <v>250</v>
      </c>
      <c r="D118" s="32">
        <f t="shared" si="45"/>
        <v>150</v>
      </c>
      <c r="AD118" s="32">
        <v>623</v>
      </c>
      <c r="AE118" s="32" t="s">
        <v>91</v>
      </c>
      <c r="AF118" s="32">
        <v>0</v>
      </c>
      <c r="AG118" s="32">
        <f t="shared" si="44"/>
        <v>0</v>
      </c>
    </row>
    <row r="119" spans="1:33">
      <c r="A119" s="32">
        <v>623</v>
      </c>
      <c r="B119" s="32" t="s">
        <v>91</v>
      </c>
      <c r="C119" s="32">
        <f t="shared" ref="C119:D119" si="46">C136+C153+C170</f>
        <v>0</v>
      </c>
      <c r="D119" s="32">
        <f t="shared" si="46"/>
        <v>0</v>
      </c>
      <c r="AD119" s="32">
        <v>624</v>
      </c>
      <c r="AE119" s="32" t="s">
        <v>90</v>
      </c>
      <c r="AF119" s="32">
        <v>0</v>
      </c>
      <c r="AG119" s="32">
        <f t="shared" si="44"/>
        <v>0</v>
      </c>
    </row>
    <row r="120" spans="1:33">
      <c r="A120" s="32">
        <v>624</v>
      </c>
      <c r="B120" s="32" t="s">
        <v>90</v>
      </c>
      <c r="C120" s="32">
        <f t="shared" ref="C120:D120" si="47">C137+C154+C171</f>
        <v>0</v>
      </c>
      <c r="D120" s="32">
        <f t="shared" si="47"/>
        <v>0</v>
      </c>
      <c r="AD120" s="32">
        <v>625</v>
      </c>
      <c r="AE120" s="32" t="s">
        <v>89</v>
      </c>
      <c r="AF120" s="32">
        <v>0</v>
      </c>
      <c r="AG120" s="32">
        <f t="shared" si="44"/>
        <v>0</v>
      </c>
    </row>
    <row r="121" spans="1:33">
      <c r="A121" s="32">
        <v>625</v>
      </c>
      <c r="B121" s="32" t="s">
        <v>89</v>
      </c>
      <c r="C121" s="32">
        <f t="shared" ref="C121:D121" si="48">C138+C155+C172</f>
        <v>0</v>
      </c>
      <c r="D121" s="32">
        <f t="shared" si="48"/>
        <v>0</v>
      </c>
      <c r="AF121" s="32">
        <f>+SUM(AF109:AF120)</f>
        <v>2000</v>
      </c>
      <c r="AG121" s="32">
        <f t="shared" si="44"/>
        <v>1250</v>
      </c>
    </row>
    <row r="122" spans="1:33">
      <c r="C122" s="32">
        <f>SUM(C110:C121)</f>
        <v>1620</v>
      </c>
      <c r="D122" s="32">
        <f>SUM(D110:D121)</f>
        <v>805</v>
      </c>
    </row>
    <row r="124" spans="1:33">
      <c r="AD124" s="32" t="s">
        <v>99</v>
      </c>
      <c r="AE124" s="32" t="s">
        <v>139</v>
      </c>
    </row>
    <row r="125" spans="1:33">
      <c r="A125" s="32" t="s">
        <v>99</v>
      </c>
      <c r="B125" s="32" t="s">
        <v>177</v>
      </c>
    </row>
    <row r="126" spans="1:33">
      <c r="AD126" s="32">
        <v>603</v>
      </c>
      <c r="AE126" s="32" t="s">
        <v>98</v>
      </c>
      <c r="AF126" s="32" t="s">
        <v>159</v>
      </c>
    </row>
    <row r="127" spans="1:33">
      <c r="A127" s="32">
        <v>603</v>
      </c>
      <c r="B127" s="32" t="s">
        <v>98</v>
      </c>
      <c r="AD127" s="32">
        <v>604</v>
      </c>
      <c r="AE127" s="32" t="s">
        <v>97</v>
      </c>
      <c r="AF127" s="32" t="s">
        <v>159</v>
      </c>
    </row>
    <row r="128" spans="1:33">
      <c r="A128" s="32">
        <v>604</v>
      </c>
      <c r="B128" s="32" t="s">
        <v>97</v>
      </c>
      <c r="C128" s="32">
        <v>20</v>
      </c>
      <c r="D128" s="32">
        <v>0</v>
      </c>
      <c r="AD128" s="32">
        <v>605</v>
      </c>
      <c r="AE128" s="32" t="s">
        <v>96</v>
      </c>
      <c r="AF128" s="32" t="s">
        <v>159</v>
      </c>
    </row>
    <row r="129" spans="1:33">
      <c r="A129" s="32">
        <v>605</v>
      </c>
      <c r="B129" s="32" t="s">
        <v>96</v>
      </c>
      <c r="AD129" s="32">
        <v>606</v>
      </c>
      <c r="AE129" s="32" t="s">
        <v>95</v>
      </c>
      <c r="AF129" s="32" t="s">
        <v>159</v>
      </c>
    </row>
    <row r="130" spans="1:33">
      <c r="A130" s="32">
        <v>606</v>
      </c>
      <c r="B130" s="32" t="s">
        <v>95</v>
      </c>
      <c r="C130" s="32">
        <v>5</v>
      </c>
      <c r="D130" s="32">
        <v>5</v>
      </c>
      <c r="AD130" s="32">
        <v>612</v>
      </c>
      <c r="AE130" s="32" t="s">
        <v>94</v>
      </c>
      <c r="AF130" s="32" t="s">
        <v>159</v>
      </c>
    </row>
    <row r="131" spans="1:33">
      <c r="A131" s="32">
        <v>612</v>
      </c>
      <c r="B131" s="32" t="s">
        <v>94</v>
      </c>
      <c r="AD131" s="32">
        <v>613</v>
      </c>
      <c r="AE131" s="32" t="s">
        <v>93</v>
      </c>
      <c r="AF131" s="32">
        <v>150</v>
      </c>
      <c r="AG131" s="32">
        <v>150</v>
      </c>
    </row>
    <row r="132" spans="1:33">
      <c r="A132" s="32">
        <v>613</v>
      </c>
      <c r="B132" s="32" t="s">
        <v>93</v>
      </c>
      <c r="AD132" s="32">
        <v>615</v>
      </c>
      <c r="AE132" s="32" t="s">
        <v>92</v>
      </c>
      <c r="AF132" s="32" t="s">
        <v>159</v>
      </c>
    </row>
    <row r="133" spans="1:33">
      <c r="A133" s="32">
        <v>615</v>
      </c>
      <c r="B133" s="32" t="s">
        <v>92</v>
      </c>
      <c r="AD133" s="32">
        <v>620</v>
      </c>
      <c r="AE133" s="32" t="s">
        <v>157</v>
      </c>
      <c r="AF133" s="32">
        <v>700</v>
      </c>
      <c r="AG133" s="32">
        <v>300</v>
      </c>
    </row>
    <row r="134" spans="1:33">
      <c r="A134" s="32">
        <v>620</v>
      </c>
      <c r="B134" s="32" t="s">
        <v>157</v>
      </c>
      <c r="C134" s="32">
        <v>400</v>
      </c>
      <c r="D134" s="32">
        <v>400</v>
      </c>
      <c r="AD134" s="32">
        <v>621</v>
      </c>
      <c r="AE134" s="32" t="s">
        <v>158</v>
      </c>
      <c r="AF134" s="32">
        <v>150</v>
      </c>
      <c r="AG134" s="32">
        <v>150</v>
      </c>
    </row>
    <row r="135" spans="1:33">
      <c r="A135" s="32">
        <v>621</v>
      </c>
      <c r="B135" s="32" t="s">
        <v>158</v>
      </c>
      <c r="C135" s="32">
        <v>100</v>
      </c>
      <c r="D135" s="32">
        <v>100</v>
      </c>
      <c r="AD135" s="32">
        <v>623</v>
      </c>
      <c r="AE135" s="32" t="s">
        <v>91</v>
      </c>
      <c r="AF135" s="32" t="s">
        <v>159</v>
      </c>
    </row>
    <row r="136" spans="1:33">
      <c r="A136" s="32">
        <v>623</v>
      </c>
      <c r="B136" s="32" t="s">
        <v>91</v>
      </c>
      <c r="AD136" s="32">
        <v>624</v>
      </c>
      <c r="AE136" s="32" t="s">
        <v>90</v>
      </c>
      <c r="AF136" s="32" t="s">
        <v>159</v>
      </c>
    </row>
    <row r="137" spans="1:33">
      <c r="A137" s="32">
        <v>624</v>
      </c>
      <c r="B137" s="32" t="s">
        <v>90</v>
      </c>
      <c r="AD137" s="32">
        <v>625</v>
      </c>
      <c r="AE137" s="32" t="s">
        <v>89</v>
      </c>
      <c r="AF137" s="32" t="s">
        <v>159</v>
      </c>
    </row>
    <row r="138" spans="1:33">
      <c r="A138" s="32">
        <v>625</v>
      </c>
      <c r="B138" s="32" t="s">
        <v>89</v>
      </c>
      <c r="AE138" s="32" t="s">
        <v>88</v>
      </c>
      <c r="AF138" s="32">
        <v>1000</v>
      </c>
      <c r="AG138" s="32">
        <v>600</v>
      </c>
    </row>
    <row r="139" spans="1:33">
      <c r="B139" s="32" t="s">
        <v>88</v>
      </c>
      <c r="C139" s="32">
        <f>SUM(C127:C138)</f>
        <v>525</v>
      </c>
      <c r="D139" s="32">
        <f>SUM(D127:D138)</f>
        <v>505</v>
      </c>
    </row>
    <row r="141" spans="1:33">
      <c r="AD141" s="32" t="s">
        <v>106</v>
      </c>
      <c r="AE141" s="32" t="s">
        <v>138</v>
      </c>
    </row>
    <row r="142" spans="1:33">
      <c r="A142" s="32" t="s">
        <v>106</v>
      </c>
      <c r="B142" s="32" t="s">
        <v>178</v>
      </c>
    </row>
    <row r="143" spans="1:33">
      <c r="AD143" s="32">
        <v>603</v>
      </c>
      <c r="AE143" s="32" t="s">
        <v>98</v>
      </c>
    </row>
    <row r="144" spans="1:33">
      <c r="A144" s="32">
        <v>603</v>
      </c>
      <c r="B144" s="32" t="s">
        <v>98</v>
      </c>
      <c r="AD144" s="32">
        <v>604</v>
      </c>
      <c r="AE144" s="32" t="s">
        <v>97</v>
      </c>
    </row>
    <row r="145" spans="1:33">
      <c r="A145" s="32">
        <v>604</v>
      </c>
      <c r="B145" s="32" t="s">
        <v>97</v>
      </c>
      <c r="C145" s="32">
        <v>25</v>
      </c>
      <c r="D145" s="32">
        <v>0</v>
      </c>
      <c r="AD145" s="32">
        <v>605</v>
      </c>
      <c r="AE145" s="32" t="s">
        <v>96</v>
      </c>
    </row>
    <row r="146" spans="1:33">
      <c r="A146" s="32">
        <v>605</v>
      </c>
      <c r="B146" s="32" t="s">
        <v>96</v>
      </c>
      <c r="AD146" s="32">
        <v>606</v>
      </c>
      <c r="AE146" s="32" t="s">
        <v>95</v>
      </c>
    </row>
    <row r="147" spans="1:33">
      <c r="A147" s="32">
        <v>606</v>
      </c>
      <c r="B147" s="32" t="s">
        <v>95</v>
      </c>
      <c r="AD147" s="32">
        <v>612</v>
      </c>
      <c r="AE147" s="32" t="s">
        <v>94</v>
      </c>
    </row>
    <row r="148" spans="1:33">
      <c r="A148" s="32">
        <v>612</v>
      </c>
      <c r="B148" s="32" t="s">
        <v>94</v>
      </c>
      <c r="C148" s="32">
        <v>50</v>
      </c>
      <c r="D148" s="32">
        <v>0</v>
      </c>
      <c r="AD148" s="32">
        <v>613</v>
      </c>
      <c r="AE148" s="32" t="s">
        <v>93</v>
      </c>
      <c r="AF148" s="32">
        <v>200</v>
      </c>
      <c r="AG148" s="32">
        <v>200</v>
      </c>
    </row>
    <row r="149" spans="1:33">
      <c r="A149" s="32">
        <v>613</v>
      </c>
      <c r="B149" s="32" t="s">
        <v>93</v>
      </c>
      <c r="C149" s="32">
        <v>100</v>
      </c>
      <c r="D149" s="32">
        <v>0</v>
      </c>
      <c r="AD149" s="32">
        <v>615</v>
      </c>
      <c r="AE149" s="32" t="s">
        <v>92</v>
      </c>
    </row>
    <row r="150" spans="1:33">
      <c r="A150" s="32">
        <v>615</v>
      </c>
      <c r="B150" s="32" t="s">
        <v>92</v>
      </c>
      <c r="AD150" s="32">
        <v>620</v>
      </c>
      <c r="AE150" s="32" t="s">
        <v>157</v>
      </c>
      <c r="AF150" s="32">
        <v>600</v>
      </c>
      <c r="AG150" s="32">
        <v>250</v>
      </c>
    </row>
    <row r="151" spans="1:33">
      <c r="A151" s="32">
        <v>620</v>
      </c>
      <c r="B151" s="32" t="s">
        <v>157</v>
      </c>
      <c r="C151" s="32">
        <v>500</v>
      </c>
      <c r="D151" s="32">
        <v>0</v>
      </c>
      <c r="AD151" s="32">
        <v>621</v>
      </c>
      <c r="AE151" s="32" t="s">
        <v>158</v>
      </c>
      <c r="AF151" s="32">
        <v>200</v>
      </c>
      <c r="AG151" s="32">
        <v>200</v>
      </c>
    </row>
    <row r="152" spans="1:33">
      <c r="A152" s="32">
        <v>621</v>
      </c>
      <c r="B152" s="32" t="s">
        <v>158</v>
      </c>
      <c r="C152" s="32">
        <v>100</v>
      </c>
      <c r="D152" s="32">
        <v>0</v>
      </c>
      <c r="AD152" s="32">
        <v>623</v>
      </c>
      <c r="AE152" s="32" t="s">
        <v>91</v>
      </c>
    </row>
    <row r="153" spans="1:33">
      <c r="A153" s="32">
        <v>623</v>
      </c>
      <c r="B153" s="32" t="s">
        <v>91</v>
      </c>
      <c r="AD153" s="32">
        <v>624</v>
      </c>
      <c r="AE153" s="32" t="s">
        <v>90</v>
      </c>
    </row>
    <row r="154" spans="1:33">
      <c r="A154" s="32">
        <v>624</v>
      </c>
      <c r="B154" s="32" t="s">
        <v>90</v>
      </c>
      <c r="AD154" s="32">
        <v>625</v>
      </c>
      <c r="AE154" s="32" t="s">
        <v>89</v>
      </c>
    </row>
    <row r="155" spans="1:33">
      <c r="A155" s="32">
        <v>625</v>
      </c>
      <c r="B155" s="32" t="s">
        <v>89</v>
      </c>
      <c r="AE155" s="32" t="s">
        <v>88</v>
      </c>
      <c r="AF155" s="32">
        <v>1000</v>
      </c>
      <c r="AG155" s="32">
        <v>650</v>
      </c>
    </row>
    <row r="156" spans="1:33">
      <c r="B156" s="32" t="s">
        <v>88</v>
      </c>
      <c r="C156" s="32">
        <f>SUM(C144:C155)</f>
        <v>775</v>
      </c>
      <c r="D156" s="32">
        <f>SUM(D144:D155)</f>
        <v>0</v>
      </c>
    </row>
    <row r="159" spans="1:33">
      <c r="A159" s="32" t="s">
        <v>104</v>
      </c>
      <c r="B159" s="32" t="s">
        <v>179</v>
      </c>
    </row>
    <row r="161" spans="1:4">
      <c r="A161" s="32">
        <v>603</v>
      </c>
      <c r="B161" s="32" t="s">
        <v>98</v>
      </c>
      <c r="C161" s="32">
        <v>100</v>
      </c>
      <c r="D161" s="32">
        <v>100</v>
      </c>
    </row>
    <row r="162" spans="1:4">
      <c r="A162" s="32">
        <v>604</v>
      </c>
      <c r="B162" s="32" t="s">
        <v>97</v>
      </c>
      <c r="C162" s="32">
        <v>20</v>
      </c>
      <c r="D162" s="32">
        <v>0</v>
      </c>
    </row>
    <row r="163" spans="1:4">
      <c r="A163" s="32">
        <v>605</v>
      </c>
      <c r="B163" s="32" t="s">
        <v>96</v>
      </c>
    </row>
    <row r="164" spans="1:4">
      <c r="A164" s="32">
        <v>606</v>
      </c>
      <c r="B164" s="32" t="s">
        <v>95</v>
      </c>
    </row>
    <row r="165" spans="1:4">
      <c r="A165" s="32">
        <v>612</v>
      </c>
      <c r="B165" s="32" t="s">
        <v>94</v>
      </c>
    </row>
    <row r="166" spans="1:4">
      <c r="A166" s="32">
        <v>613</v>
      </c>
      <c r="B166" s="32" t="s">
        <v>93</v>
      </c>
    </row>
    <row r="167" spans="1:4">
      <c r="A167" s="32">
        <v>615</v>
      </c>
      <c r="B167" s="32" t="s">
        <v>92</v>
      </c>
    </row>
    <row r="168" spans="1:4">
      <c r="A168" s="32">
        <v>620</v>
      </c>
      <c r="B168" s="32" t="s">
        <v>157</v>
      </c>
      <c r="C168" s="32">
        <v>150</v>
      </c>
      <c r="D168" s="32">
        <v>150</v>
      </c>
    </row>
    <row r="169" spans="1:4">
      <c r="A169" s="32">
        <v>621</v>
      </c>
      <c r="B169" s="32" t="s">
        <v>158</v>
      </c>
      <c r="C169" s="32">
        <v>50</v>
      </c>
      <c r="D169" s="32">
        <v>50</v>
      </c>
    </row>
    <row r="170" spans="1:4">
      <c r="A170" s="32">
        <v>623</v>
      </c>
      <c r="B170" s="32" t="s">
        <v>91</v>
      </c>
    </row>
    <row r="171" spans="1:4">
      <c r="A171" s="32">
        <v>624</v>
      </c>
      <c r="B171" s="32" t="s">
        <v>90</v>
      </c>
    </row>
    <row r="172" spans="1:4">
      <c r="A172" s="32">
        <v>625</v>
      </c>
      <c r="B172" s="32" t="s">
        <v>89</v>
      </c>
    </row>
    <row r="173" spans="1:4">
      <c r="B173" s="32" t="s">
        <v>88</v>
      </c>
      <c r="C173" s="32">
        <f>SUM(C161:C172)</f>
        <v>320</v>
      </c>
      <c r="D173" s="32">
        <f>SUM(D161:D172)</f>
        <v>300</v>
      </c>
    </row>
    <row r="176" spans="1:4">
      <c r="A176" s="32" t="s">
        <v>59</v>
      </c>
      <c r="B176" s="32" t="s">
        <v>58</v>
      </c>
    </row>
    <row r="178" spans="1:4">
      <c r="A178" s="32" t="s">
        <v>101</v>
      </c>
      <c r="C178" s="32" t="s">
        <v>41</v>
      </c>
      <c r="D178" s="32" t="s">
        <v>100</v>
      </c>
    </row>
    <row r="179" spans="1:4">
      <c r="A179" s="32">
        <v>603</v>
      </c>
      <c r="B179" s="32" t="s">
        <v>98</v>
      </c>
      <c r="D179" s="32">
        <f>D196</f>
        <v>0</v>
      </c>
    </row>
    <row r="180" spans="1:4">
      <c r="A180" s="32">
        <v>604</v>
      </c>
      <c r="B180" s="32" t="s">
        <v>97</v>
      </c>
      <c r="D180" s="32">
        <f t="shared" ref="C180:D191" si="49">D197</f>
        <v>0</v>
      </c>
    </row>
    <row r="181" spans="1:4">
      <c r="A181" s="32">
        <v>605</v>
      </c>
      <c r="B181" s="32" t="s">
        <v>96</v>
      </c>
      <c r="D181" s="32">
        <f t="shared" si="49"/>
        <v>0</v>
      </c>
    </row>
    <row r="182" spans="1:4">
      <c r="A182" s="32">
        <v>606</v>
      </c>
      <c r="B182" s="32" t="s">
        <v>95</v>
      </c>
      <c r="C182" s="32">
        <f t="shared" si="49"/>
        <v>50</v>
      </c>
      <c r="D182" s="32">
        <f t="shared" si="49"/>
        <v>50</v>
      </c>
    </row>
    <row r="183" spans="1:4">
      <c r="A183" s="32">
        <v>612</v>
      </c>
      <c r="B183" s="32" t="s">
        <v>94</v>
      </c>
      <c r="D183" s="32">
        <f t="shared" si="49"/>
        <v>0</v>
      </c>
    </row>
    <row r="184" spans="1:4">
      <c r="A184" s="32">
        <v>613</v>
      </c>
      <c r="B184" s="32" t="s">
        <v>93</v>
      </c>
      <c r="D184" s="32">
        <f t="shared" si="49"/>
        <v>0</v>
      </c>
    </row>
    <row r="185" spans="1:4">
      <c r="A185" s="32">
        <v>615</v>
      </c>
      <c r="B185" s="32" t="s">
        <v>92</v>
      </c>
      <c r="C185" s="32">
        <f t="shared" si="49"/>
        <v>250</v>
      </c>
      <c r="D185" s="32">
        <f t="shared" si="49"/>
        <v>250</v>
      </c>
    </row>
    <row r="186" spans="1:4">
      <c r="A186" s="32">
        <v>620</v>
      </c>
      <c r="B186" s="32" t="s">
        <v>157</v>
      </c>
      <c r="C186" s="32">
        <f t="shared" si="49"/>
        <v>850</v>
      </c>
      <c r="D186" s="32">
        <f t="shared" si="49"/>
        <v>600</v>
      </c>
    </row>
    <row r="187" spans="1:4">
      <c r="A187" s="32">
        <v>621</v>
      </c>
      <c r="B187" s="32" t="s">
        <v>158</v>
      </c>
      <c r="D187" s="32">
        <f t="shared" si="49"/>
        <v>0</v>
      </c>
    </row>
    <row r="188" spans="1:4">
      <c r="A188" s="32">
        <v>623</v>
      </c>
      <c r="B188" s="32" t="s">
        <v>91</v>
      </c>
      <c r="C188" s="32">
        <f t="shared" si="49"/>
        <v>200</v>
      </c>
      <c r="D188" s="32">
        <f t="shared" si="49"/>
        <v>200</v>
      </c>
    </row>
    <row r="189" spans="1:4">
      <c r="A189" s="32">
        <v>624</v>
      </c>
      <c r="B189" s="32" t="s">
        <v>90</v>
      </c>
      <c r="D189" s="32">
        <f t="shared" si="49"/>
        <v>0</v>
      </c>
    </row>
    <row r="190" spans="1:4">
      <c r="A190" s="32">
        <v>625</v>
      </c>
      <c r="B190" s="32" t="s">
        <v>89</v>
      </c>
      <c r="D190" s="32">
        <f t="shared" si="49"/>
        <v>0</v>
      </c>
    </row>
    <row r="191" spans="1:4">
      <c r="C191" s="32">
        <f t="shared" si="49"/>
        <v>1350</v>
      </c>
      <c r="D191" s="32">
        <f>SUM(D179:D190)</f>
        <v>1100</v>
      </c>
    </row>
    <row r="194" spans="1:4">
      <c r="A194" s="32" t="s">
        <v>99</v>
      </c>
      <c r="B194" s="32" t="s">
        <v>137</v>
      </c>
    </row>
    <row r="196" spans="1:4">
      <c r="A196" s="32">
        <v>603</v>
      </c>
      <c r="B196" s="32" t="s">
        <v>98</v>
      </c>
      <c r="C196" s="32" t="s">
        <v>159</v>
      </c>
    </row>
    <row r="197" spans="1:4">
      <c r="A197" s="32">
        <v>604</v>
      </c>
      <c r="B197" s="32" t="s">
        <v>97</v>
      </c>
      <c r="C197" s="32" t="s">
        <v>159</v>
      </c>
    </row>
    <row r="198" spans="1:4">
      <c r="A198" s="32">
        <v>605</v>
      </c>
      <c r="B198" s="32" t="s">
        <v>96</v>
      </c>
      <c r="C198" s="32" t="s">
        <v>159</v>
      </c>
    </row>
    <row r="199" spans="1:4">
      <c r="A199" s="32">
        <v>606</v>
      </c>
      <c r="B199" s="32" t="s">
        <v>95</v>
      </c>
      <c r="C199" s="32">
        <v>50</v>
      </c>
      <c r="D199" s="32">
        <v>50</v>
      </c>
    </row>
    <row r="200" spans="1:4">
      <c r="A200" s="32">
        <v>612</v>
      </c>
      <c r="B200" s="32" t="s">
        <v>94</v>
      </c>
      <c r="C200" s="32" t="s">
        <v>159</v>
      </c>
    </row>
    <row r="201" spans="1:4">
      <c r="A201" s="32">
        <v>613</v>
      </c>
      <c r="B201" s="32" t="s">
        <v>93</v>
      </c>
      <c r="C201" s="32" t="s">
        <v>159</v>
      </c>
    </row>
    <row r="202" spans="1:4">
      <c r="A202" s="32">
        <v>615</v>
      </c>
      <c r="B202" s="32" t="s">
        <v>92</v>
      </c>
      <c r="C202" s="32">
        <v>250</v>
      </c>
      <c r="D202" s="32">
        <v>250</v>
      </c>
    </row>
    <row r="203" spans="1:4">
      <c r="A203" s="32">
        <v>620</v>
      </c>
      <c r="B203" s="32" t="s">
        <v>157</v>
      </c>
      <c r="C203" s="32">
        <v>850</v>
      </c>
      <c r="D203" s="32">
        <v>600</v>
      </c>
    </row>
    <row r="204" spans="1:4">
      <c r="A204" s="32">
        <v>621</v>
      </c>
      <c r="B204" s="32" t="s">
        <v>158</v>
      </c>
      <c r="C204" s="32" t="s">
        <v>159</v>
      </c>
    </row>
    <row r="205" spans="1:4">
      <c r="A205" s="32">
        <v>623</v>
      </c>
      <c r="B205" s="32" t="s">
        <v>91</v>
      </c>
      <c r="C205" s="32">
        <v>200</v>
      </c>
      <c r="D205" s="32">
        <v>200</v>
      </c>
    </row>
    <row r="206" spans="1:4">
      <c r="A206" s="32">
        <v>624</v>
      </c>
      <c r="B206" s="32" t="s">
        <v>90</v>
      </c>
      <c r="C206" s="32" t="s">
        <v>159</v>
      </c>
    </row>
    <row r="207" spans="1:4">
      <c r="A207" s="32">
        <v>625</v>
      </c>
      <c r="B207" s="32" t="s">
        <v>89</v>
      </c>
      <c r="C207" s="32" t="s">
        <v>159</v>
      </c>
    </row>
    <row r="208" spans="1:4">
      <c r="B208" s="32" t="s">
        <v>88</v>
      </c>
      <c r="C208" s="32">
        <v>1350</v>
      </c>
      <c r="D208" s="32">
        <v>1100</v>
      </c>
    </row>
    <row r="211" spans="1:4">
      <c r="A211" s="32" t="s">
        <v>61</v>
      </c>
      <c r="B211" s="32" t="s">
        <v>60</v>
      </c>
    </row>
    <row r="213" spans="1:4">
      <c r="A213" s="32" t="s">
        <v>101</v>
      </c>
      <c r="C213" s="32" t="s">
        <v>41</v>
      </c>
      <c r="D213" s="32" t="s">
        <v>100</v>
      </c>
    </row>
    <row r="214" spans="1:4">
      <c r="A214" s="32">
        <v>603</v>
      </c>
      <c r="B214" s="32" t="s">
        <v>98</v>
      </c>
      <c r="C214" s="32">
        <f>C231+C248+C265</f>
        <v>0</v>
      </c>
      <c r="D214" s="32">
        <f>D231+D248+D265</f>
        <v>0</v>
      </c>
    </row>
    <row r="215" spans="1:4">
      <c r="A215" s="32">
        <v>604</v>
      </c>
      <c r="B215" s="32" t="s">
        <v>97</v>
      </c>
      <c r="C215" s="32">
        <f t="shared" ref="C215:D226" si="50">C232+C249+C266</f>
        <v>0</v>
      </c>
      <c r="D215" s="32">
        <f t="shared" si="50"/>
        <v>0</v>
      </c>
    </row>
    <row r="216" spans="1:4">
      <c r="A216" s="32">
        <v>605</v>
      </c>
      <c r="B216" s="32" t="s">
        <v>96</v>
      </c>
      <c r="C216" s="32">
        <f t="shared" si="50"/>
        <v>0</v>
      </c>
      <c r="D216" s="32">
        <f t="shared" si="50"/>
        <v>0</v>
      </c>
    </row>
    <row r="217" spans="1:4">
      <c r="A217" s="32">
        <v>606</v>
      </c>
      <c r="B217" s="32" t="s">
        <v>95</v>
      </c>
      <c r="C217" s="32">
        <f t="shared" si="50"/>
        <v>0</v>
      </c>
      <c r="D217" s="32">
        <f t="shared" ref="D217:D225" si="51">D234+D251+D268</f>
        <v>0</v>
      </c>
    </row>
    <row r="218" spans="1:4">
      <c r="A218" s="32">
        <v>612</v>
      </c>
      <c r="B218" s="32" t="s">
        <v>94</v>
      </c>
      <c r="C218" s="32">
        <f t="shared" si="50"/>
        <v>0</v>
      </c>
      <c r="D218" s="32">
        <f t="shared" si="51"/>
        <v>0</v>
      </c>
    </row>
    <row r="219" spans="1:4">
      <c r="A219" s="32">
        <v>613</v>
      </c>
      <c r="B219" s="32" t="s">
        <v>93</v>
      </c>
      <c r="C219" s="32">
        <f t="shared" si="50"/>
        <v>0</v>
      </c>
      <c r="D219" s="32">
        <f t="shared" si="51"/>
        <v>0</v>
      </c>
    </row>
    <row r="220" spans="1:4">
      <c r="A220" s="32">
        <v>615</v>
      </c>
      <c r="B220" s="32" t="s">
        <v>92</v>
      </c>
      <c r="C220" s="32">
        <f t="shared" si="50"/>
        <v>3000</v>
      </c>
      <c r="D220" s="32">
        <f t="shared" si="51"/>
        <v>1000</v>
      </c>
    </row>
    <row r="221" spans="1:4">
      <c r="A221" s="32">
        <v>620</v>
      </c>
      <c r="B221" s="32" t="s">
        <v>157</v>
      </c>
      <c r="C221" s="32">
        <f t="shared" si="50"/>
        <v>2250</v>
      </c>
      <c r="D221" s="32">
        <f t="shared" si="51"/>
        <v>1400</v>
      </c>
    </row>
    <row r="222" spans="1:4">
      <c r="A222" s="32">
        <v>621</v>
      </c>
      <c r="B222" s="32" t="s">
        <v>158</v>
      </c>
      <c r="C222" s="32">
        <f t="shared" si="50"/>
        <v>50</v>
      </c>
      <c r="D222" s="32">
        <f t="shared" si="51"/>
        <v>50</v>
      </c>
    </row>
    <row r="223" spans="1:4">
      <c r="A223" s="32">
        <v>623</v>
      </c>
      <c r="B223" s="32" t="s">
        <v>91</v>
      </c>
      <c r="C223" s="32">
        <f t="shared" si="50"/>
        <v>0</v>
      </c>
      <c r="D223" s="32">
        <f t="shared" si="51"/>
        <v>0</v>
      </c>
    </row>
    <row r="224" spans="1:4">
      <c r="A224" s="32">
        <v>624</v>
      </c>
      <c r="B224" s="32" t="s">
        <v>90</v>
      </c>
      <c r="C224" s="32">
        <f t="shared" si="50"/>
        <v>1000</v>
      </c>
      <c r="D224" s="32">
        <f t="shared" si="51"/>
        <v>500</v>
      </c>
    </row>
    <row r="225" spans="1:4">
      <c r="A225" s="32">
        <v>625</v>
      </c>
      <c r="B225" s="32" t="s">
        <v>89</v>
      </c>
      <c r="C225" s="32">
        <f t="shared" si="50"/>
        <v>0</v>
      </c>
      <c r="D225" s="32">
        <f t="shared" si="51"/>
        <v>0</v>
      </c>
    </row>
    <row r="226" spans="1:4">
      <c r="C226" s="32">
        <f t="shared" si="50"/>
        <v>6300</v>
      </c>
      <c r="D226" s="32">
        <f>SUM(D214:D225)</f>
        <v>2950</v>
      </c>
    </row>
    <row r="229" spans="1:4">
      <c r="A229" s="32" t="s">
        <v>99</v>
      </c>
      <c r="B229" s="32" t="s">
        <v>155</v>
      </c>
    </row>
    <row r="231" spans="1:4">
      <c r="A231" s="32">
        <v>603</v>
      </c>
      <c r="B231" s="32" t="s">
        <v>98</v>
      </c>
    </row>
    <row r="232" spans="1:4">
      <c r="A232" s="32">
        <v>604</v>
      </c>
      <c r="B232" s="32" t="s">
        <v>97</v>
      </c>
    </row>
    <row r="233" spans="1:4">
      <c r="A233" s="32">
        <v>605</v>
      </c>
      <c r="B233" s="32" t="s">
        <v>96</v>
      </c>
    </row>
    <row r="234" spans="1:4">
      <c r="A234" s="32">
        <v>606</v>
      </c>
      <c r="B234" s="32" t="s">
        <v>95</v>
      </c>
    </row>
    <row r="235" spans="1:4">
      <c r="A235" s="32">
        <v>612</v>
      </c>
      <c r="B235" s="32" t="s">
        <v>94</v>
      </c>
    </row>
    <row r="236" spans="1:4">
      <c r="A236" s="32">
        <v>613</v>
      </c>
      <c r="B236" s="32" t="s">
        <v>93</v>
      </c>
    </row>
    <row r="237" spans="1:4">
      <c r="A237" s="32">
        <v>615</v>
      </c>
      <c r="B237" s="32" t="s">
        <v>92</v>
      </c>
    </row>
    <row r="238" spans="1:4">
      <c r="A238" s="32">
        <v>620</v>
      </c>
      <c r="B238" s="32" t="s">
        <v>157</v>
      </c>
      <c r="C238" s="32">
        <v>1000</v>
      </c>
      <c r="D238" s="32">
        <v>500</v>
      </c>
    </row>
    <row r="239" spans="1:4">
      <c r="A239" s="32">
        <v>621</v>
      </c>
      <c r="B239" s="32" t="s">
        <v>158</v>
      </c>
      <c r="C239" s="32">
        <v>10</v>
      </c>
      <c r="D239" s="32">
        <v>10</v>
      </c>
    </row>
    <row r="240" spans="1:4">
      <c r="A240" s="32">
        <v>623</v>
      </c>
      <c r="B240" s="32" t="s">
        <v>91</v>
      </c>
    </row>
    <row r="241" spans="1:4">
      <c r="A241" s="32">
        <v>624</v>
      </c>
      <c r="B241" s="32" t="s">
        <v>90</v>
      </c>
    </row>
    <row r="242" spans="1:4">
      <c r="A242" s="32">
        <v>625</v>
      </c>
      <c r="B242" s="32" t="s">
        <v>89</v>
      </c>
    </row>
    <row r="243" spans="1:4">
      <c r="B243" s="32" t="s">
        <v>88</v>
      </c>
      <c r="C243" s="32">
        <f>SUM(C231:C242)</f>
        <v>1010</v>
      </c>
      <c r="D243" s="32">
        <f>SUM(D231:D242)</f>
        <v>510</v>
      </c>
    </row>
    <row r="246" spans="1:4">
      <c r="A246" s="32" t="s">
        <v>106</v>
      </c>
      <c r="B246" s="32" t="s">
        <v>136</v>
      </c>
    </row>
    <row r="248" spans="1:4">
      <c r="A248" s="32">
        <v>603</v>
      </c>
      <c r="B248" s="32" t="s">
        <v>98</v>
      </c>
    </row>
    <row r="249" spans="1:4">
      <c r="A249" s="32">
        <v>604</v>
      </c>
      <c r="B249" s="32" t="s">
        <v>97</v>
      </c>
    </row>
    <row r="250" spans="1:4">
      <c r="A250" s="32">
        <v>605</v>
      </c>
      <c r="B250" s="32" t="s">
        <v>96</v>
      </c>
    </row>
    <row r="251" spans="1:4">
      <c r="A251" s="32">
        <v>606</v>
      </c>
      <c r="B251" s="32" t="s">
        <v>95</v>
      </c>
    </row>
    <row r="252" spans="1:4">
      <c r="A252" s="32">
        <v>612</v>
      </c>
      <c r="B252" s="32" t="s">
        <v>94</v>
      </c>
    </row>
    <row r="253" spans="1:4">
      <c r="A253" s="32">
        <v>613</v>
      </c>
      <c r="B253" s="32" t="s">
        <v>93</v>
      </c>
    </row>
    <row r="254" spans="1:4">
      <c r="A254" s="32">
        <v>615</v>
      </c>
      <c r="B254" s="32" t="s">
        <v>92</v>
      </c>
    </row>
    <row r="255" spans="1:4">
      <c r="A255" s="32">
        <v>620</v>
      </c>
      <c r="B255" s="32" t="s">
        <v>157</v>
      </c>
      <c r="C255" s="32">
        <v>750</v>
      </c>
      <c r="D255" s="32">
        <v>400</v>
      </c>
    </row>
    <row r="256" spans="1:4">
      <c r="A256" s="32">
        <v>621</v>
      </c>
      <c r="B256" s="32" t="s">
        <v>158</v>
      </c>
      <c r="C256" s="32">
        <v>20</v>
      </c>
      <c r="D256" s="32">
        <v>20</v>
      </c>
    </row>
    <row r="257" spans="1:4">
      <c r="A257" s="32">
        <v>623</v>
      </c>
      <c r="B257" s="32" t="s">
        <v>91</v>
      </c>
    </row>
    <row r="258" spans="1:4">
      <c r="A258" s="32">
        <v>624</v>
      </c>
      <c r="B258" s="32" t="s">
        <v>90</v>
      </c>
    </row>
    <row r="259" spans="1:4">
      <c r="A259" s="32">
        <v>625</v>
      </c>
      <c r="B259" s="32" t="s">
        <v>89</v>
      </c>
    </row>
    <row r="260" spans="1:4">
      <c r="B260" s="32" t="s">
        <v>88</v>
      </c>
      <c r="C260" s="32">
        <f>SUM(C248:C259)</f>
        <v>770</v>
      </c>
      <c r="D260" s="32">
        <f>SUM(D248:D259)</f>
        <v>420</v>
      </c>
    </row>
    <row r="263" spans="1:4">
      <c r="A263" s="32" t="s">
        <v>104</v>
      </c>
      <c r="B263" s="32" t="s">
        <v>135</v>
      </c>
    </row>
    <row r="265" spans="1:4">
      <c r="A265" s="32">
        <v>603</v>
      </c>
      <c r="B265" s="32" t="s">
        <v>98</v>
      </c>
    </row>
    <row r="266" spans="1:4">
      <c r="A266" s="32">
        <v>604</v>
      </c>
      <c r="B266" s="32" t="s">
        <v>97</v>
      </c>
    </row>
    <row r="267" spans="1:4">
      <c r="A267" s="32">
        <v>605</v>
      </c>
      <c r="B267" s="32" t="s">
        <v>96</v>
      </c>
    </row>
    <row r="268" spans="1:4">
      <c r="A268" s="32">
        <v>606</v>
      </c>
      <c r="B268" s="32" t="s">
        <v>95</v>
      </c>
    </row>
    <row r="269" spans="1:4">
      <c r="A269" s="32">
        <v>612</v>
      </c>
      <c r="B269" s="32" t="s">
        <v>94</v>
      </c>
    </row>
    <row r="270" spans="1:4">
      <c r="A270" s="32">
        <v>613</v>
      </c>
      <c r="B270" s="32" t="s">
        <v>93</v>
      </c>
    </row>
    <row r="271" spans="1:4">
      <c r="A271" s="32">
        <v>615</v>
      </c>
      <c r="B271" s="32" t="s">
        <v>92</v>
      </c>
      <c r="C271" s="32">
        <v>3000</v>
      </c>
      <c r="D271" s="32">
        <v>1000</v>
      </c>
    </row>
    <row r="272" spans="1:4">
      <c r="A272" s="32">
        <v>620</v>
      </c>
      <c r="B272" s="32" t="s">
        <v>157</v>
      </c>
      <c r="C272" s="32">
        <v>500</v>
      </c>
      <c r="D272" s="32">
        <v>500</v>
      </c>
    </row>
    <row r="273" spans="1:4">
      <c r="A273" s="32">
        <v>621</v>
      </c>
      <c r="B273" s="32" t="s">
        <v>158</v>
      </c>
      <c r="C273" s="32">
        <v>20</v>
      </c>
      <c r="D273" s="32">
        <v>20</v>
      </c>
    </row>
    <row r="274" spans="1:4">
      <c r="A274" s="32">
        <v>623</v>
      </c>
      <c r="B274" s="32" t="s">
        <v>91</v>
      </c>
    </row>
    <row r="275" spans="1:4">
      <c r="A275" s="32">
        <v>624</v>
      </c>
      <c r="B275" s="32" t="s">
        <v>90</v>
      </c>
      <c r="C275" s="32">
        <v>1000</v>
      </c>
      <c r="D275" s="32">
        <v>500</v>
      </c>
    </row>
    <row r="276" spans="1:4">
      <c r="A276" s="32">
        <v>625</v>
      </c>
      <c r="B276" s="32" t="s">
        <v>89</v>
      </c>
    </row>
    <row r="277" spans="1:4">
      <c r="B277" s="32" t="s">
        <v>88</v>
      </c>
      <c r="C277" s="32">
        <f>SUM(C265:C276)</f>
        <v>4520</v>
      </c>
      <c r="D277" s="32">
        <f>SUM(D265:D276)</f>
        <v>2020</v>
      </c>
    </row>
    <row r="279" spans="1:4">
      <c r="A279" s="32" t="s">
        <v>63</v>
      </c>
      <c r="B279" s="32" t="s">
        <v>62</v>
      </c>
    </row>
    <row r="281" spans="1:4">
      <c r="A281" s="32" t="s">
        <v>101</v>
      </c>
      <c r="C281" s="32" t="s">
        <v>41</v>
      </c>
      <c r="D281" s="32" t="s">
        <v>100</v>
      </c>
    </row>
    <row r="282" spans="1:4">
      <c r="A282" s="32">
        <v>603</v>
      </c>
      <c r="B282" s="32" t="s">
        <v>98</v>
      </c>
      <c r="C282" s="32">
        <f>C298+C315+C332+C349</f>
        <v>0</v>
      </c>
      <c r="D282" s="32">
        <f>D298+D315+D332+D349</f>
        <v>0</v>
      </c>
    </row>
    <row r="283" spans="1:4">
      <c r="A283" s="32">
        <v>604</v>
      </c>
      <c r="B283" s="32" t="s">
        <v>97</v>
      </c>
      <c r="C283" s="32">
        <f t="shared" ref="C283:D283" si="52">C299+C316+C333+C350</f>
        <v>0</v>
      </c>
      <c r="D283" s="32">
        <f t="shared" si="52"/>
        <v>0</v>
      </c>
    </row>
    <row r="284" spans="1:4">
      <c r="A284" s="32">
        <v>605</v>
      </c>
      <c r="B284" s="32" t="s">
        <v>96</v>
      </c>
      <c r="C284" s="32">
        <f t="shared" ref="C284:D284" si="53">C300+C317+C334+C351</f>
        <v>0</v>
      </c>
      <c r="D284" s="32">
        <f t="shared" si="53"/>
        <v>0</v>
      </c>
    </row>
    <row r="285" spans="1:4">
      <c r="A285" s="32">
        <v>606</v>
      </c>
      <c r="B285" s="32" t="s">
        <v>95</v>
      </c>
      <c r="C285" s="32">
        <f t="shared" ref="C285:D285" si="54">C301+C318+C335+C352</f>
        <v>1640</v>
      </c>
      <c r="D285" s="32">
        <f t="shared" si="54"/>
        <v>0</v>
      </c>
    </row>
    <row r="286" spans="1:4">
      <c r="A286" s="32">
        <v>612</v>
      </c>
      <c r="B286" s="32" t="s">
        <v>94</v>
      </c>
      <c r="C286" s="32">
        <f t="shared" ref="C286:D286" si="55">C302+C319+C336+C353</f>
        <v>0</v>
      </c>
      <c r="D286" s="32">
        <f t="shared" si="55"/>
        <v>0</v>
      </c>
    </row>
    <row r="287" spans="1:4">
      <c r="A287" s="32">
        <v>613</v>
      </c>
      <c r="B287" s="32" t="s">
        <v>93</v>
      </c>
      <c r="C287" s="32">
        <f t="shared" ref="C287:D287" si="56">C303+C320+C337+C354</f>
        <v>0</v>
      </c>
      <c r="D287" s="32">
        <f t="shared" si="56"/>
        <v>0</v>
      </c>
    </row>
    <row r="288" spans="1:4">
      <c r="A288" s="32">
        <v>615</v>
      </c>
      <c r="B288" s="32" t="s">
        <v>92</v>
      </c>
      <c r="C288" s="32">
        <f t="shared" ref="C288:D288" si="57">C304+C321+C338+C355</f>
        <v>700</v>
      </c>
      <c r="D288" s="32">
        <f t="shared" si="57"/>
        <v>500</v>
      </c>
    </row>
    <row r="289" spans="1:4">
      <c r="A289" s="32">
        <v>620</v>
      </c>
      <c r="B289" s="32" t="s">
        <v>157</v>
      </c>
      <c r="C289" s="32">
        <f t="shared" ref="C289:D289" si="58">C305+C322+C339+C356</f>
        <v>1460</v>
      </c>
      <c r="D289" s="32">
        <f t="shared" si="58"/>
        <v>300</v>
      </c>
    </row>
    <row r="290" spans="1:4">
      <c r="A290" s="32">
        <v>621</v>
      </c>
      <c r="B290" s="32" t="s">
        <v>158</v>
      </c>
      <c r="C290" s="32">
        <f t="shared" ref="C290:D290" si="59">C306+C323+C340+C357</f>
        <v>0</v>
      </c>
      <c r="D290" s="32">
        <f t="shared" si="59"/>
        <v>0</v>
      </c>
    </row>
    <row r="291" spans="1:4">
      <c r="A291" s="32">
        <v>623</v>
      </c>
      <c r="B291" s="32" t="s">
        <v>91</v>
      </c>
      <c r="C291" s="32">
        <f t="shared" ref="C291:D291" si="60">C307+C324+C341+C358</f>
        <v>0</v>
      </c>
      <c r="D291" s="32">
        <f t="shared" si="60"/>
        <v>0</v>
      </c>
    </row>
    <row r="292" spans="1:4">
      <c r="A292" s="32">
        <v>624</v>
      </c>
      <c r="B292" s="32" t="s">
        <v>90</v>
      </c>
      <c r="C292" s="32">
        <f t="shared" ref="C292:D292" si="61">C308+C325+C342+C359</f>
        <v>450</v>
      </c>
      <c r="D292" s="32">
        <f t="shared" si="61"/>
        <v>200</v>
      </c>
    </row>
    <row r="293" spans="1:4">
      <c r="A293" s="32">
        <v>625</v>
      </c>
      <c r="B293" s="32" t="s">
        <v>89</v>
      </c>
      <c r="C293" s="32">
        <f t="shared" ref="C293:D293" si="62">C309+C326+C343+C360</f>
        <v>0</v>
      </c>
      <c r="D293" s="32">
        <f t="shared" si="62"/>
        <v>0</v>
      </c>
    </row>
    <row r="294" spans="1:4">
      <c r="C294" s="32">
        <f t="shared" ref="C294" si="63">C310+C327+C344+C361</f>
        <v>4250</v>
      </c>
      <c r="D294" s="32">
        <f>SUM(D282:D293)</f>
        <v>1000</v>
      </c>
    </row>
    <row r="296" spans="1:4">
      <c r="A296" s="32" t="s">
        <v>99</v>
      </c>
      <c r="B296" s="32" t="s">
        <v>156</v>
      </c>
    </row>
    <row r="298" spans="1:4">
      <c r="A298" s="32">
        <v>603</v>
      </c>
      <c r="B298" s="32" t="s">
        <v>98</v>
      </c>
    </row>
    <row r="299" spans="1:4">
      <c r="A299" s="32">
        <v>604</v>
      </c>
      <c r="B299" s="32" t="s">
        <v>97</v>
      </c>
    </row>
    <row r="300" spans="1:4">
      <c r="A300" s="32">
        <v>605</v>
      </c>
      <c r="B300" s="32" t="s">
        <v>96</v>
      </c>
    </row>
    <row r="301" spans="1:4">
      <c r="A301" s="32">
        <v>606</v>
      </c>
      <c r="B301" s="32" t="s">
        <v>95</v>
      </c>
      <c r="C301" s="32">
        <v>45</v>
      </c>
      <c r="D301" s="32">
        <v>0</v>
      </c>
    </row>
    <row r="302" spans="1:4">
      <c r="A302" s="32">
        <v>612</v>
      </c>
      <c r="B302" s="32" t="s">
        <v>94</v>
      </c>
    </row>
    <row r="303" spans="1:4">
      <c r="A303" s="32">
        <v>613</v>
      </c>
      <c r="B303" s="32" t="s">
        <v>93</v>
      </c>
    </row>
    <row r="304" spans="1:4">
      <c r="A304" s="32">
        <v>615</v>
      </c>
      <c r="B304" s="32" t="s">
        <v>92</v>
      </c>
    </row>
    <row r="305" spans="1:4">
      <c r="A305" s="32">
        <v>620</v>
      </c>
      <c r="B305" s="32" t="s">
        <v>157</v>
      </c>
      <c r="C305" s="32">
        <v>555</v>
      </c>
      <c r="D305" s="32">
        <v>0</v>
      </c>
    </row>
    <row r="306" spans="1:4">
      <c r="A306" s="32">
        <v>621</v>
      </c>
      <c r="B306" s="32" t="s">
        <v>158</v>
      </c>
    </row>
    <row r="307" spans="1:4">
      <c r="A307" s="32">
        <v>623</v>
      </c>
      <c r="B307" s="32" t="s">
        <v>91</v>
      </c>
    </row>
    <row r="308" spans="1:4">
      <c r="A308" s="32">
        <v>624</v>
      </c>
      <c r="B308" s="32" t="s">
        <v>90</v>
      </c>
    </row>
    <row r="309" spans="1:4">
      <c r="A309" s="32">
        <v>625</v>
      </c>
      <c r="B309" s="32" t="s">
        <v>89</v>
      </c>
    </row>
    <row r="310" spans="1:4">
      <c r="B310" s="32" t="s">
        <v>88</v>
      </c>
      <c r="C310" s="32">
        <f>SUM(C298:C309)</f>
        <v>600</v>
      </c>
      <c r="D310" s="32">
        <f>SUM(D298:D309)</f>
        <v>0</v>
      </c>
    </row>
    <row r="313" spans="1:4">
      <c r="A313" s="32" t="s">
        <v>106</v>
      </c>
      <c r="B313" s="32" t="s">
        <v>161</v>
      </c>
    </row>
    <row r="315" spans="1:4">
      <c r="A315" s="32">
        <v>603</v>
      </c>
      <c r="B315" s="32" t="s">
        <v>98</v>
      </c>
    </row>
    <row r="316" spans="1:4">
      <c r="A316" s="32">
        <v>604</v>
      </c>
      <c r="B316" s="32" t="s">
        <v>97</v>
      </c>
    </row>
    <row r="317" spans="1:4">
      <c r="A317" s="32">
        <v>605</v>
      </c>
      <c r="B317" s="32" t="s">
        <v>96</v>
      </c>
    </row>
    <row r="318" spans="1:4">
      <c r="A318" s="32">
        <v>606</v>
      </c>
      <c r="B318" s="32" t="s">
        <v>95</v>
      </c>
      <c r="C318" s="32">
        <v>45</v>
      </c>
      <c r="D318" s="32">
        <v>0</v>
      </c>
    </row>
    <row r="319" spans="1:4">
      <c r="A319" s="32">
        <v>612</v>
      </c>
      <c r="B319" s="32" t="s">
        <v>94</v>
      </c>
    </row>
    <row r="320" spans="1:4">
      <c r="A320" s="32">
        <v>613</v>
      </c>
      <c r="B320" s="32" t="s">
        <v>93</v>
      </c>
    </row>
    <row r="321" spans="1:4">
      <c r="A321" s="32">
        <v>615</v>
      </c>
      <c r="B321" s="32" t="s">
        <v>92</v>
      </c>
    </row>
    <row r="322" spans="1:4">
      <c r="A322" s="32">
        <v>620</v>
      </c>
      <c r="B322" s="32" t="s">
        <v>157</v>
      </c>
      <c r="C322" s="32">
        <v>555</v>
      </c>
      <c r="D322" s="32">
        <v>0</v>
      </c>
    </row>
    <row r="323" spans="1:4">
      <c r="A323" s="32">
        <v>621</v>
      </c>
      <c r="B323" s="32" t="s">
        <v>158</v>
      </c>
    </row>
    <row r="324" spans="1:4">
      <c r="A324" s="32">
        <v>623</v>
      </c>
      <c r="B324" s="32" t="s">
        <v>91</v>
      </c>
    </row>
    <row r="325" spans="1:4">
      <c r="A325" s="32">
        <v>624</v>
      </c>
      <c r="B325" s="32" t="s">
        <v>90</v>
      </c>
    </row>
    <row r="326" spans="1:4">
      <c r="A326" s="32">
        <v>625</v>
      </c>
      <c r="B326" s="32" t="s">
        <v>89</v>
      </c>
    </row>
    <row r="327" spans="1:4">
      <c r="B327" s="32" t="s">
        <v>88</v>
      </c>
      <c r="C327" s="32">
        <f>SUM(C315:C326)</f>
        <v>600</v>
      </c>
      <c r="D327" s="32">
        <f>SUM(D315:D326)</f>
        <v>0</v>
      </c>
    </row>
    <row r="330" spans="1:4">
      <c r="A330" s="32" t="s">
        <v>104</v>
      </c>
      <c r="B330" s="32" t="s">
        <v>143</v>
      </c>
    </row>
    <row r="332" spans="1:4">
      <c r="A332" s="32">
        <v>603</v>
      </c>
      <c r="B332" s="32" t="s">
        <v>98</v>
      </c>
    </row>
    <row r="333" spans="1:4">
      <c r="A333" s="32">
        <v>604</v>
      </c>
      <c r="B333" s="32" t="s">
        <v>97</v>
      </c>
    </row>
    <row r="334" spans="1:4">
      <c r="A334" s="32">
        <v>605</v>
      </c>
      <c r="B334" s="32" t="s">
        <v>96</v>
      </c>
    </row>
    <row r="335" spans="1:4">
      <c r="A335" s="32">
        <v>606</v>
      </c>
      <c r="B335" s="32" t="s">
        <v>95</v>
      </c>
      <c r="C335" s="32">
        <v>50</v>
      </c>
      <c r="D335" s="32">
        <v>0</v>
      </c>
    </row>
    <row r="336" spans="1:4">
      <c r="A336" s="32">
        <v>612</v>
      </c>
      <c r="B336" s="32" t="s">
        <v>94</v>
      </c>
    </row>
    <row r="337" spans="1:4">
      <c r="A337" s="32">
        <v>613</v>
      </c>
      <c r="B337" s="32" t="s">
        <v>93</v>
      </c>
    </row>
    <row r="338" spans="1:4">
      <c r="A338" s="32">
        <v>615</v>
      </c>
      <c r="B338" s="32" t="s">
        <v>92</v>
      </c>
      <c r="C338" s="32">
        <v>700</v>
      </c>
      <c r="D338" s="32">
        <v>500</v>
      </c>
    </row>
    <row r="339" spans="1:4">
      <c r="A339" s="32">
        <v>620</v>
      </c>
      <c r="B339" s="32" t="s">
        <v>157</v>
      </c>
      <c r="C339" s="32">
        <v>350</v>
      </c>
      <c r="D339" s="32">
        <v>300</v>
      </c>
    </row>
    <row r="340" spans="1:4">
      <c r="A340" s="32">
        <v>621</v>
      </c>
      <c r="B340" s="32" t="s">
        <v>158</v>
      </c>
    </row>
    <row r="341" spans="1:4">
      <c r="A341" s="32">
        <v>623</v>
      </c>
      <c r="B341" s="32" t="s">
        <v>91</v>
      </c>
    </row>
    <row r="342" spans="1:4">
      <c r="A342" s="32">
        <v>624</v>
      </c>
      <c r="B342" s="32" t="s">
        <v>90</v>
      </c>
      <c r="C342" s="32">
        <v>450</v>
      </c>
      <c r="D342" s="32">
        <v>200</v>
      </c>
    </row>
    <row r="343" spans="1:4">
      <c r="A343" s="32">
        <v>625</v>
      </c>
      <c r="B343" s="32" t="s">
        <v>89</v>
      </c>
    </row>
    <row r="344" spans="1:4">
      <c r="B344" s="32" t="s">
        <v>88</v>
      </c>
      <c r="C344" s="32">
        <f>SUM(C332:C343)</f>
        <v>1550</v>
      </c>
      <c r="D344" s="32">
        <f>SUM(D332:D343)</f>
        <v>1000</v>
      </c>
    </row>
    <row r="347" spans="1:4">
      <c r="A347" s="32" t="s">
        <v>103</v>
      </c>
      <c r="B347" s="32" t="s">
        <v>162</v>
      </c>
    </row>
    <row r="349" spans="1:4">
      <c r="A349" s="32">
        <v>603</v>
      </c>
      <c r="B349" s="32" t="s">
        <v>98</v>
      </c>
    </row>
    <row r="350" spans="1:4">
      <c r="A350" s="32">
        <v>604</v>
      </c>
      <c r="B350" s="32" t="s">
        <v>97</v>
      </c>
    </row>
    <row r="351" spans="1:4">
      <c r="A351" s="32">
        <v>605</v>
      </c>
      <c r="B351" s="32" t="s">
        <v>96</v>
      </c>
    </row>
    <row r="352" spans="1:4">
      <c r="A352" s="32">
        <v>606</v>
      </c>
      <c r="B352" s="32" t="s">
        <v>95</v>
      </c>
      <c r="C352" s="32">
        <v>1500</v>
      </c>
      <c r="D352" s="32">
        <v>0</v>
      </c>
    </row>
    <row r="353" spans="1:4">
      <c r="A353" s="32">
        <v>612</v>
      </c>
      <c r="B353" s="32" t="s">
        <v>94</v>
      </c>
    </row>
    <row r="354" spans="1:4">
      <c r="A354" s="32">
        <v>613</v>
      </c>
      <c r="B354" s="32" t="s">
        <v>93</v>
      </c>
    </row>
    <row r="355" spans="1:4">
      <c r="A355" s="32">
        <v>615</v>
      </c>
      <c r="B355" s="32" t="s">
        <v>92</v>
      </c>
    </row>
    <row r="356" spans="1:4">
      <c r="A356" s="32">
        <v>620</v>
      </c>
      <c r="B356" s="32" t="s">
        <v>157</v>
      </c>
    </row>
    <row r="357" spans="1:4">
      <c r="A357" s="32">
        <v>621</v>
      </c>
      <c r="B357" s="32" t="s">
        <v>158</v>
      </c>
    </row>
    <row r="358" spans="1:4">
      <c r="A358" s="32">
        <v>623</v>
      </c>
      <c r="B358" s="32" t="s">
        <v>91</v>
      </c>
    </row>
    <row r="359" spans="1:4">
      <c r="A359" s="32">
        <v>624</v>
      </c>
      <c r="B359" s="32" t="s">
        <v>90</v>
      </c>
    </row>
    <row r="360" spans="1:4">
      <c r="A360" s="32">
        <v>625</v>
      </c>
      <c r="B360" s="32" t="s">
        <v>89</v>
      </c>
    </row>
    <row r="361" spans="1:4">
      <c r="B361" s="32" t="s">
        <v>88</v>
      </c>
      <c r="C361" s="32">
        <f>SUM(C349:C360)</f>
        <v>1500</v>
      </c>
      <c r="D361" s="32">
        <f>SUM(D349:D360)</f>
        <v>0</v>
      </c>
    </row>
    <row r="364" spans="1:4">
      <c r="A364" s="36" t="s">
        <v>192</v>
      </c>
      <c r="B364" s="37" t="s">
        <v>209</v>
      </c>
    </row>
    <row r="366" spans="1:4">
      <c r="A366" s="32" t="s">
        <v>101</v>
      </c>
      <c r="C366" s="32" t="s">
        <v>41</v>
      </c>
      <c r="D366" s="32" t="s">
        <v>100</v>
      </c>
    </row>
    <row r="367" spans="1:4">
      <c r="A367" s="32">
        <v>603</v>
      </c>
      <c r="B367" s="32" t="s">
        <v>98</v>
      </c>
      <c r="C367" s="32">
        <f>SUM(C384+C401+C418+C435+C453)</f>
        <v>0</v>
      </c>
      <c r="D367" s="32">
        <f>D384+D401+D418+D435+D453</f>
        <v>0</v>
      </c>
    </row>
    <row r="368" spans="1:4">
      <c r="A368" s="32">
        <v>604</v>
      </c>
      <c r="B368" s="32" t="s">
        <v>97</v>
      </c>
      <c r="C368" s="32">
        <f t="shared" ref="C368:D368" si="64">C385+C402+C419+C436+C454</f>
        <v>0</v>
      </c>
      <c r="D368" s="32">
        <f t="shared" si="64"/>
        <v>0</v>
      </c>
    </row>
    <row r="369" spans="1:4">
      <c r="A369" s="32">
        <v>605</v>
      </c>
      <c r="B369" s="32" t="s">
        <v>96</v>
      </c>
      <c r="C369" s="32">
        <f t="shared" ref="C369:D369" si="65">C386+C403+C420+C437+C455</f>
        <v>0</v>
      </c>
      <c r="D369" s="32">
        <f t="shared" si="65"/>
        <v>0</v>
      </c>
    </row>
    <row r="370" spans="1:4">
      <c r="A370" s="32">
        <v>606</v>
      </c>
      <c r="B370" s="32" t="s">
        <v>95</v>
      </c>
      <c r="C370" s="32">
        <f t="shared" ref="C370:D370" si="66">C387+C404+C421+C438+C456</f>
        <v>0</v>
      </c>
      <c r="D370" s="32">
        <f t="shared" si="66"/>
        <v>0</v>
      </c>
    </row>
    <row r="371" spans="1:4">
      <c r="A371" s="32">
        <v>612</v>
      </c>
      <c r="B371" s="32" t="s">
        <v>94</v>
      </c>
      <c r="C371" s="32">
        <f t="shared" ref="C371:D371" si="67">C388+C405+C422+C439+C457</f>
        <v>0</v>
      </c>
      <c r="D371" s="32">
        <f t="shared" si="67"/>
        <v>0</v>
      </c>
    </row>
    <row r="372" spans="1:4">
      <c r="A372" s="32">
        <v>613</v>
      </c>
      <c r="B372" s="32" t="s">
        <v>93</v>
      </c>
      <c r="C372" s="32">
        <f t="shared" ref="C372:D372" si="68">C389+C406+C423+C440+C458</f>
        <v>0</v>
      </c>
      <c r="D372" s="32">
        <f t="shared" si="68"/>
        <v>0</v>
      </c>
    </row>
    <row r="373" spans="1:4">
      <c r="A373" s="32">
        <v>615</v>
      </c>
      <c r="B373" s="32" t="s">
        <v>92</v>
      </c>
      <c r="C373" s="32">
        <f t="shared" ref="C373:D373" si="69">C390+C407+C424+C441+C459</f>
        <v>2500</v>
      </c>
      <c r="D373" s="32">
        <f t="shared" si="69"/>
        <v>1500</v>
      </c>
    </row>
    <row r="374" spans="1:4">
      <c r="A374" s="32">
        <v>620</v>
      </c>
      <c r="B374" s="32" t="s">
        <v>157</v>
      </c>
      <c r="C374" s="32">
        <f t="shared" ref="C374:D374" si="70">C391+C408+C425+C442+C460</f>
        <v>5700</v>
      </c>
      <c r="D374" s="32">
        <f t="shared" si="70"/>
        <v>1800</v>
      </c>
    </row>
    <row r="375" spans="1:4">
      <c r="A375" s="32">
        <v>621</v>
      </c>
      <c r="B375" s="32" t="s">
        <v>158</v>
      </c>
      <c r="C375" s="32">
        <f t="shared" ref="C375:D375" si="71">C392+C409+C426+C443+C461</f>
        <v>2400</v>
      </c>
      <c r="D375" s="32">
        <f t="shared" si="71"/>
        <v>800</v>
      </c>
    </row>
    <row r="376" spans="1:4">
      <c r="A376" s="32">
        <v>623</v>
      </c>
      <c r="B376" s="32" t="s">
        <v>91</v>
      </c>
      <c r="C376" s="32">
        <f t="shared" ref="C376:D376" si="72">C393+C410+C427+C444+C462</f>
        <v>1200</v>
      </c>
      <c r="D376" s="32">
        <f t="shared" si="72"/>
        <v>700</v>
      </c>
    </row>
    <row r="377" spans="1:4">
      <c r="A377" s="32">
        <v>624</v>
      </c>
      <c r="B377" s="32" t="s">
        <v>90</v>
      </c>
      <c r="C377" s="32">
        <f t="shared" ref="C377:D377" si="73">C394+C411+C428+C445+C463</f>
        <v>0</v>
      </c>
      <c r="D377" s="32">
        <f t="shared" si="73"/>
        <v>0</v>
      </c>
    </row>
    <row r="378" spans="1:4">
      <c r="A378" s="32">
        <v>625</v>
      </c>
      <c r="B378" s="32" t="s">
        <v>89</v>
      </c>
      <c r="C378" s="32">
        <f t="shared" ref="C378:D378" si="74">C395+C412+C429+C446+C464</f>
        <v>0</v>
      </c>
      <c r="D378" s="32">
        <f t="shared" si="74"/>
        <v>0</v>
      </c>
    </row>
    <row r="379" spans="1:4">
      <c r="C379" s="32">
        <f t="shared" ref="C379" si="75">C396+C413+C430+C447+C465</f>
        <v>11800</v>
      </c>
      <c r="D379" s="32">
        <f>SUM(D367:D378)</f>
        <v>4800</v>
      </c>
    </row>
    <row r="382" spans="1:4">
      <c r="A382" s="32" t="s">
        <v>99</v>
      </c>
      <c r="B382" s="32" t="s">
        <v>193</v>
      </c>
    </row>
    <row r="384" spans="1:4">
      <c r="A384" s="32">
        <v>603</v>
      </c>
      <c r="B384" s="32" t="s">
        <v>98</v>
      </c>
    </row>
    <row r="385" spans="1:4">
      <c r="A385" s="32">
        <v>604</v>
      </c>
      <c r="B385" s="32" t="s">
        <v>97</v>
      </c>
    </row>
    <row r="386" spans="1:4">
      <c r="A386" s="32">
        <v>605</v>
      </c>
      <c r="B386" s="32" t="s">
        <v>96</v>
      </c>
    </row>
    <row r="387" spans="1:4">
      <c r="A387" s="32">
        <v>606</v>
      </c>
      <c r="B387" s="32" t="s">
        <v>95</v>
      </c>
    </row>
    <row r="388" spans="1:4">
      <c r="A388" s="32">
        <v>612</v>
      </c>
      <c r="B388" s="32" t="s">
        <v>94</v>
      </c>
    </row>
    <row r="389" spans="1:4">
      <c r="A389" s="32">
        <v>613</v>
      </c>
      <c r="B389" s="32" t="s">
        <v>93</v>
      </c>
    </row>
    <row r="390" spans="1:4">
      <c r="A390" s="32">
        <v>615</v>
      </c>
      <c r="B390" s="32" t="s">
        <v>92</v>
      </c>
    </row>
    <row r="391" spans="1:4">
      <c r="A391" s="32">
        <v>620</v>
      </c>
      <c r="B391" s="32" t="s">
        <v>157</v>
      </c>
      <c r="C391" s="32">
        <v>1000</v>
      </c>
      <c r="D391" s="32">
        <v>450</v>
      </c>
    </row>
    <row r="392" spans="1:4">
      <c r="A392" s="32">
        <v>621</v>
      </c>
      <c r="B392" s="32" t="s">
        <v>158</v>
      </c>
      <c r="C392" s="32">
        <v>600</v>
      </c>
      <c r="D392" s="32">
        <v>200</v>
      </c>
    </row>
    <row r="393" spans="1:4">
      <c r="A393" s="32">
        <v>623</v>
      </c>
      <c r="B393" s="32" t="s">
        <v>91</v>
      </c>
    </row>
    <row r="394" spans="1:4">
      <c r="A394" s="32">
        <v>624</v>
      </c>
      <c r="B394" s="32" t="s">
        <v>90</v>
      </c>
    </row>
    <row r="395" spans="1:4">
      <c r="A395" s="32">
        <v>625</v>
      </c>
      <c r="B395" s="32" t="s">
        <v>89</v>
      </c>
    </row>
    <row r="396" spans="1:4">
      <c r="B396" s="32" t="s">
        <v>88</v>
      </c>
      <c r="C396" s="32">
        <f>SUM(C384:C395)</f>
        <v>1600</v>
      </c>
      <c r="D396" s="32">
        <f>SUM(D384:D395)</f>
        <v>650</v>
      </c>
    </row>
    <row r="399" spans="1:4">
      <c r="A399" s="32" t="s">
        <v>106</v>
      </c>
      <c r="B399" s="32" t="s">
        <v>194</v>
      </c>
    </row>
    <row r="401" spans="1:4">
      <c r="A401" s="32">
        <v>603</v>
      </c>
      <c r="B401" s="32" t="s">
        <v>98</v>
      </c>
    </row>
    <row r="402" spans="1:4">
      <c r="A402" s="32">
        <v>604</v>
      </c>
      <c r="B402" s="32" t="s">
        <v>97</v>
      </c>
    </row>
    <row r="403" spans="1:4">
      <c r="A403" s="32">
        <v>605</v>
      </c>
      <c r="B403" s="32" t="s">
        <v>96</v>
      </c>
    </row>
    <row r="404" spans="1:4">
      <c r="A404" s="32">
        <v>606</v>
      </c>
      <c r="B404" s="32" t="s">
        <v>95</v>
      </c>
    </row>
    <row r="405" spans="1:4">
      <c r="A405" s="32">
        <v>612</v>
      </c>
      <c r="B405" s="32" t="s">
        <v>94</v>
      </c>
    </row>
    <row r="406" spans="1:4">
      <c r="A406" s="32">
        <v>613</v>
      </c>
      <c r="B406" s="32" t="s">
        <v>93</v>
      </c>
    </row>
    <row r="407" spans="1:4">
      <c r="A407" s="32">
        <v>615</v>
      </c>
      <c r="B407" s="32" t="s">
        <v>92</v>
      </c>
    </row>
    <row r="408" spans="1:4">
      <c r="A408" s="32">
        <v>620</v>
      </c>
      <c r="B408" s="32" t="s">
        <v>157</v>
      </c>
      <c r="C408" s="32">
        <v>1600</v>
      </c>
      <c r="D408" s="32">
        <v>600</v>
      </c>
    </row>
    <row r="409" spans="1:4">
      <c r="A409" s="32">
        <v>621</v>
      </c>
      <c r="B409" s="32" t="s">
        <v>158</v>
      </c>
      <c r="C409" s="32">
        <v>1500</v>
      </c>
      <c r="D409" s="32">
        <v>400</v>
      </c>
    </row>
    <row r="410" spans="1:4">
      <c r="A410" s="32">
        <v>623</v>
      </c>
      <c r="B410" s="32" t="s">
        <v>91</v>
      </c>
    </row>
    <row r="411" spans="1:4">
      <c r="A411" s="32">
        <v>624</v>
      </c>
      <c r="B411" s="32" t="s">
        <v>90</v>
      </c>
    </row>
    <row r="412" spans="1:4">
      <c r="A412" s="32">
        <v>625</v>
      </c>
      <c r="B412" s="32" t="s">
        <v>89</v>
      </c>
    </row>
    <row r="413" spans="1:4">
      <c r="B413" s="32" t="s">
        <v>88</v>
      </c>
      <c r="C413" s="32">
        <f>SUM(C401:C412)</f>
        <v>3100</v>
      </c>
      <c r="D413" s="32">
        <f>SUM(D401:D412)</f>
        <v>1000</v>
      </c>
    </row>
    <row r="416" spans="1:4">
      <c r="A416" s="32" t="s">
        <v>104</v>
      </c>
      <c r="B416" s="32" t="s">
        <v>195</v>
      </c>
    </row>
    <row r="418" spans="1:4">
      <c r="A418" s="32">
        <v>603</v>
      </c>
      <c r="B418" s="32" t="s">
        <v>98</v>
      </c>
    </row>
    <row r="419" spans="1:4">
      <c r="A419" s="32">
        <v>604</v>
      </c>
      <c r="B419" s="32" t="s">
        <v>97</v>
      </c>
    </row>
    <row r="420" spans="1:4">
      <c r="A420" s="32">
        <v>605</v>
      </c>
      <c r="B420" s="32" t="s">
        <v>96</v>
      </c>
    </row>
    <row r="421" spans="1:4">
      <c r="A421" s="32">
        <v>606</v>
      </c>
      <c r="B421" s="32" t="s">
        <v>95</v>
      </c>
    </row>
    <row r="422" spans="1:4">
      <c r="A422" s="32">
        <v>612</v>
      </c>
      <c r="B422" s="32" t="s">
        <v>94</v>
      </c>
    </row>
    <row r="423" spans="1:4">
      <c r="A423" s="32">
        <v>613</v>
      </c>
      <c r="B423" s="32" t="s">
        <v>93</v>
      </c>
    </row>
    <row r="424" spans="1:4">
      <c r="A424" s="32">
        <v>615</v>
      </c>
      <c r="B424" s="32" t="s">
        <v>92</v>
      </c>
    </row>
    <row r="425" spans="1:4">
      <c r="A425" s="32">
        <v>620</v>
      </c>
      <c r="B425" s="32" t="s">
        <v>157</v>
      </c>
      <c r="C425" s="32">
        <v>600</v>
      </c>
      <c r="D425" s="32">
        <v>250</v>
      </c>
    </row>
    <row r="426" spans="1:4">
      <c r="A426" s="32">
        <v>621</v>
      </c>
      <c r="B426" s="32" t="s">
        <v>158</v>
      </c>
      <c r="C426" s="32">
        <v>150</v>
      </c>
      <c r="D426" s="32">
        <v>100</v>
      </c>
    </row>
    <row r="427" spans="1:4">
      <c r="A427" s="32">
        <v>623</v>
      </c>
      <c r="B427" s="32" t="s">
        <v>91</v>
      </c>
    </row>
    <row r="428" spans="1:4">
      <c r="A428" s="32">
        <v>624</v>
      </c>
      <c r="B428" s="32" t="s">
        <v>90</v>
      </c>
    </row>
    <row r="429" spans="1:4">
      <c r="A429" s="32">
        <v>625</v>
      </c>
      <c r="B429" s="32" t="s">
        <v>89</v>
      </c>
    </row>
    <row r="430" spans="1:4">
      <c r="B430" s="32" t="s">
        <v>88</v>
      </c>
      <c r="C430" s="32">
        <f>SUM(C418:C429)</f>
        <v>750</v>
      </c>
      <c r="D430" s="32">
        <f>SUM(D418:D429)</f>
        <v>350</v>
      </c>
    </row>
    <row r="433" spans="1:4">
      <c r="A433" s="32" t="s">
        <v>103</v>
      </c>
      <c r="B433" s="32" t="s">
        <v>196</v>
      </c>
    </row>
    <row r="435" spans="1:4">
      <c r="A435" s="32">
        <v>603</v>
      </c>
      <c r="B435" s="32" t="s">
        <v>98</v>
      </c>
    </row>
    <row r="436" spans="1:4">
      <c r="A436" s="32">
        <v>604</v>
      </c>
      <c r="B436" s="32" t="s">
        <v>97</v>
      </c>
    </row>
    <row r="437" spans="1:4">
      <c r="A437" s="32">
        <v>605</v>
      </c>
      <c r="B437" s="32" t="s">
        <v>96</v>
      </c>
    </row>
    <row r="438" spans="1:4">
      <c r="A438" s="32">
        <v>606</v>
      </c>
      <c r="B438" s="32" t="s">
        <v>95</v>
      </c>
    </row>
    <row r="439" spans="1:4">
      <c r="A439" s="32">
        <v>612</v>
      </c>
      <c r="B439" s="32" t="s">
        <v>94</v>
      </c>
    </row>
    <row r="440" spans="1:4">
      <c r="A440" s="32">
        <v>613</v>
      </c>
      <c r="B440" s="32" t="s">
        <v>93</v>
      </c>
    </row>
    <row r="441" spans="1:4">
      <c r="A441" s="32">
        <v>615</v>
      </c>
      <c r="B441" s="32" t="s">
        <v>92</v>
      </c>
      <c r="C441" s="32">
        <v>2500</v>
      </c>
      <c r="D441" s="32">
        <v>1500</v>
      </c>
    </row>
    <row r="442" spans="1:4">
      <c r="A442" s="32">
        <v>620</v>
      </c>
      <c r="B442" s="32" t="s">
        <v>157</v>
      </c>
    </row>
    <row r="443" spans="1:4">
      <c r="A443" s="32">
        <v>621</v>
      </c>
      <c r="B443" s="32" t="s">
        <v>158</v>
      </c>
    </row>
    <row r="444" spans="1:4">
      <c r="A444" s="32">
        <v>623</v>
      </c>
      <c r="B444" s="32" t="s">
        <v>91</v>
      </c>
      <c r="C444" s="32">
        <v>1000</v>
      </c>
      <c r="D444" s="32">
        <v>500</v>
      </c>
    </row>
    <row r="445" spans="1:4">
      <c r="A445" s="32">
        <v>624</v>
      </c>
      <c r="B445" s="32" t="s">
        <v>90</v>
      </c>
    </row>
    <row r="446" spans="1:4">
      <c r="A446" s="32">
        <v>625</v>
      </c>
      <c r="B446" s="32" t="s">
        <v>89</v>
      </c>
    </row>
    <row r="447" spans="1:4">
      <c r="B447" s="32" t="s">
        <v>88</v>
      </c>
      <c r="C447" s="32">
        <f>SUM(C435:C446)</f>
        <v>3500</v>
      </c>
      <c r="D447" s="32">
        <f>SUM(D435:D446)</f>
        <v>2000</v>
      </c>
    </row>
    <row r="451" spans="1:4">
      <c r="A451" s="32" t="s">
        <v>112</v>
      </c>
      <c r="B451" s="32" t="s">
        <v>195</v>
      </c>
    </row>
    <row r="453" spans="1:4">
      <c r="A453" s="32">
        <v>603</v>
      </c>
      <c r="B453" s="32" t="s">
        <v>98</v>
      </c>
    </row>
    <row r="454" spans="1:4">
      <c r="A454" s="32">
        <v>604</v>
      </c>
      <c r="B454" s="32" t="s">
        <v>97</v>
      </c>
    </row>
    <row r="455" spans="1:4">
      <c r="A455" s="32">
        <v>605</v>
      </c>
      <c r="B455" s="32" t="s">
        <v>96</v>
      </c>
    </row>
    <row r="456" spans="1:4">
      <c r="A456" s="32">
        <v>606</v>
      </c>
      <c r="B456" s="32" t="s">
        <v>95</v>
      </c>
    </row>
    <row r="457" spans="1:4">
      <c r="A457" s="32">
        <v>612</v>
      </c>
      <c r="B457" s="32" t="s">
        <v>94</v>
      </c>
    </row>
    <row r="458" spans="1:4">
      <c r="A458" s="32">
        <v>613</v>
      </c>
      <c r="B458" s="32" t="s">
        <v>93</v>
      </c>
    </row>
    <row r="459" spans="1:4">
      <c r="A459" s="32">
        <v>615</v>
      </c>
      <c r="B459" s="32" t="s">
        <v>92</v>
      </c>
    </row>
    <row r="460" spans="1:4">
      <c r="A460" s="32">
        <v>620</v>
      </c>
      <c r="B460" s="32" t="s">
        <v>157</v>
      </c>
      <c r="C460" s="32">
        <v>2500</v>
      </c>
      <c r="D460" s="32">
        <v>500</v>
      </c>
    </row>
    <row r="461" spans="1:4">
      <c r="A461" s="32">
        <v>621</v>
      </c>
      <c r="B461" s="32" t="s">
        <v>158</v>
      </c>
      <c r="C461" s="32">
        <v>150</v>
      </c>
      <c r="D461" s="32">
        <v>100</v>
      </c>
    </row>
    <row r="462" spans="1:4">
      <c r="A462" s="32">
        <v>623</v>
      </c>
      <c r="B462" s="32" t="s">
        <v>91</v>
      </c>
      <c r="C462" s="32">
        <v>200</v>
      </c>
      <c r="D462" s="32">
        <v>200</v>
      </c>
    </row>
    <row r="463" spans="1:4">
      <c r="A463" s="32">
        <v>624</v>
      </c>
      <c r="B463" s="32" t="s">
        <v>90</v>
      </c>
    </row>
    <row r="464" spans="1:4">
      <c r="A464" s="32">
        <v>625</v>
      </c>
      <c r="B464" s="32" t="s">
        <v>89</v>
      </c>
    </row>
    <row r="465" spans="1:4">
      <c r="B465" s="32" t="s">
        <v>88</v>
      </c>
      <c r="C465" s="32">
        <f>SUM(C453:C464)</f>
        <v>2850</v>
      </c>
      <c r="D465" s="32">
        <f>SUM(D453:D464)</f>
        <v>800</v>
      </c>
    </row>
    <row r="468" spans="1:4">
      <c r="A468" s="32" t="s">
        <v>134</v>
      </c>
      <c r="B468" s="32" t="s">
        <v>133</v>
      </c>
    </row>
    <row r="470" spans="1:4">
      <c r="A470" s="32" t="s">
        <v>101</v>
      </c>
      <c r="C470" s="32" t="s">
        <v>41</v>
      </c>
      <c r="D470" s="32" t="s">
        <v>100</v>
      </c>
    </row>
    <row r="471" spans="1:4">
      <c r="A471" s="32">
        <v>603</v>
      </c>
      <c r="B471" s="32" t="s">
        <v>98</v>
      </c>
      <c r="C471" s="32">
        <f t="shared" ref="C471" si="76">C488+C505+C522</f>
        <v>0</v>
      </c>
      <c r="D471" s="32">
        <f>D488+D505+D522</f>
        <v>0</v>
      </c>
    </row>
    <row r="472" spans="1:4">
      <c r="A472" s="32">
        <v>604</v>
      </c>
      <c r="B472" s="32" t="s">
        <v>97</v>
      </c>
      <c r="C472" s="32">
        <f t="shared" ref="C472" si="77">C489+C506+C523</f>
        <v>0</v>
      </c>
      <c r="D472" s="32">
        <f t="shared" ref="C472:D483" si="78">D489+D506+D523</f>
        <v>0</v>
      </c>
    </row>
    <row r="473" spans="1:4">
      <c r="A473" s="32">
        <v>605</v>
      </c>
      <c r="B473" s="32" t="s">
        <v>96</v>
      </c>
      <c r="C473" s="32">
        <f t="shared" ref="C473" si="79">C490+C507+C524</f>
        <v>0</v>
      </c>
      <c r="D473" s="32">
        <f t="shared" si="78"/>
        <v>0</v>
      </c>
    </row>
    <row r="474" spans="1:4">
      <c r="A474" s="32">
        <v>606</v>
      </c>
      <c r="B474" s="32" t="s">
        <v>95</v>
      </c>
      <c r="C474" s="32">
        <f t="shared" ref="C474" si="80">C491+C508+C525</f>
        <v>0</v>
      </c>
      <c r="D474" s="32">
        <f t="shared" si="78"/>
        <v>0</v>
      </c>
    </row>
    <row r="475" spans="1:4">
      <c r="A475" s="32">
        <v>612</v>
      </c>
      <c r="B475" s="32" t="s">
        <v>94</v>
      </c>
      <c r="C475" s="32">
        <f t="shared" ref="C475" si="81">C492+C509+C526</f>
        <v>0</v>
      </c>
      <c r="D475" s="32">
        <f t="shared" si="78"/>
        <v>0</v>
      </c>
    </row>
    <row r="476" spans="1:4">
      <c r="A476" s="32">
        <v>613</v>
      </c>
      <c r="B476" s="32" t="s">
        <v>93</v>
      </c>
      <c r="C476" s="32">
        <f t="shared" ref="C476" si="82">C493+C510+C527</f>
        <v>0</v>
      </c>
      <c r="D476" s="32">
        <f t="shared" si="78"/>
        <v>0</v>
      </c>
    </row>
    <row r="477" spans="1:4">
      <c r="A477" s="32">
        <v>615</v>
      </c>
      <c r="B477" s="32" t="s">
        <v>92</v>
      </c>
      <c r="C477" s="32">
        <f t="shared" ref="C477" si="83">C494+C511+C528</f>
        <v>850</v>
      </c>
      <c r="D477" s="32">
        <f t="shared" si="78"/>
        <v>0</v>
      </c>
    </row>
    <row r="478" spans="1:4">
      <c r="A478" s="32">
        <v>620</v>
      </c>
      <c r="B478" s="32" t="s">
        <v>157</v>
      </c>
      <c r="C478" s="32">
        <f t="shared" ref="C478" si="84">C495+C512+C529</f>
        <v>350</v>
      </c>
      <c r="D478" s="32">
        <f t="shared" si="78"/>
        <v>200</v>
      </c>
    </row>
    <row r="479" spans="1:4">
      <c r="A479" s="32">
        <v>621</v>
      </c>
      <c r="B479" s="32" t="s">
        <v>158</v>
      </c>
      <c r="C479" s="32">
        <f t="shared" ref="C479" si="85">C496+C513+C530</f>
        <v>0</v>
      </c>
      <c r="D479" s="32">
        <f t="shared" si="78"/>
        <v>0</v>
      </c>
    </row>
    <row r="480" spans="1:4">
      <c r="A480" s="32">
        <v>623</v>
      </c>
      <c r="B480" s="32" t="s">
        <v>91</v>
      </c>
      <c r="C480" s="32">
        <f t="shared" ref="C480" si="86">C497+C514+C531</f>
        <v>0</v>
      </c>
    </row>
    <row r="481" spans="1:4">
      <c r="A481" s="32">
        <v>624</v>
      </c>
      <c r="B481" s="32" t="s">
        <v>90</v>
      </c>
      <c r="C481" s="32">
        <f t="shared" si="78"/>
        <v>1700</v>
      </c>
      <c r="D481" s="32">
        <f t="shared" si="78"/>
        <v>500</v>
      </c>
    </row>
    <row r="482" spans="1:4">
      <c r="A482" s="32">
        <v>625</v>
      </c>
      <c r="B482" s="32" t="s">
        <v>89</v>
      </c>
      <c r="C482" s="32">
        <f t="shared" si="78"/>
        <v>0</v>
      </c>
      <c r="D482" s="32">
        <f t="shared" si="78"/>
        <v>0</v>
      </c>
    </row>
    <row r="483" spans="1:4">
      <c r="B483" s="32" t="s">
        <v>142</v>
      </c>
      <c r="C483" s="32">
        <f t="shared" si="78"/>
        <v>2900</v>
      </c>
      <c r="D483" s="32">
        <f>SUM(D471:D482)</f>
        <v>700</v>
      </c>
    </row>
    <row r="486" spans="1:4">
      <c r="A486" s="32" t="s">
        <v>99</v>
      </c>
      <c r="B486" s="32" t="s">
        <v>132</v>
      </c>
    </row>
    <row r="488" spans="1:4">
      <c r="A488" s="32">
        <v>603</v>
      </c>
      <c r="B488" s="32" t="s">
        <v>98</v>
      </c>
    </row>
    <row r="489" spans="1:4">
      <c r="A489" s="32">
        <v>604</v>
      </c>
      <c r="B489" s="32" t="s">
        <v>97</v>
      </c>
    </row>
    <row r="490" spans="1:4">
      <c r="A490" s="32">
        <v>605</v>
      </c>
      <c r="B490" s="32" t="s">
        <v>96</v>
      </c>
    </row>
    <row r="491" spans="1:4">
      <c r="A491" s="32">
        <v>606</v>
      </c>
      <c r="B491" s="32" t="s">
        <v>95</v>
      </c>
    </row>
    <row r="492" spans="1:4">
      <c r="A492" s="32">
        <v>612</v>
      </c>
      <c r="B492" s="32" t="s">
        <v>94</v>
      </c>
    </row>
    <row r="493" spans="1:4">
      <c r="A493" s="32">
        <v>613</v>
      </c>
      <c r="B493" s="32" t="s">
        <v>93</v>
      </c>
    </row>
    <row r="494" spans="1:4">
      <c r="A494" s="32">
        <v>615</v>
      </c>
      <c r="B494" s="32" t="s">
        <v>92</v>
      </c>
      <c r="C494" s="32">
        <v>500</v>
      </c>
      <c r="D494" s="32">
        <v>0</v>
      </c>
    </row>
    <row r="495" spans="1:4">
      <c r="A495" s="32">
        <v>620</v>
      </c>
      <c r="B495" s="32" t="s">
        <v>157</v>
      </c>
      <c r="C495" s="32">
        <v>200</v>
      </c>
      <c r="D495" s="32">
        <v>200</v>
      </c>
    </row>
    <row r="496" spans="1:4">
      <c r="A496" s="32">
        <v>621</v>
      </c>
      <c r="B496" s="32" t="s">
        <v>158</v>
      </c>
    </row>
    <row r="497" spans="1:4">
      <c r="A497" s="32">
        <v>623</v>
      </c>
      <c r="B497" s="32" t="s">
        <v>91</v>
      </c>
    </row>
    <row r="498" spans="1:4">
      <c r="A498" s="32">
        <v>624</v>
      </c>
      <c r="B498" s="32" t="s">
        <v>90</v>
      </c>
      <c r="C498" s="32">
        <v>500</v>
      </c>
      <c r="D498" s="32">
        <v>500</v>
      </c>
    </row>
    <row r="499" spans="1:4">
      <c r="A499" s="32">
        <v>625</v>
      </c>
      <c r="B499" s="32" t="s">
        <v>89</v>
      </c>
    </row>
    <row r="500" spans="1:4">
      <c r="B500" s="32" t="s">
        <v>88</v>
      </c>
      <c r="C500" s="32">
        <f>SUM(C488:C499)</f>
        <v>1200</v>
      </c>
      <c r="D500" s="32">
        <f>SUM(D488:D499)</f>
        <v>700</v>
      </c>
    </row>
    <row r="503" spans="1:4">
      <c r="A503" s="32" t="s">
        <v>106</v>
      </c>
      <c r="B503" s="32" t="s">
        <v>163</v>
      </c>
    </row>
    <row r="505" spans="1:4">
      <c r="A505" s="32">
        <v>603</v>
      </c>
      <c r="B505" s="32" t="s">
        <v>98</v>
      </c>
    </row>
    <row r="506" spans="1:4">
      <c r="A506" s="32">
        <v>604</v>
      </c>
      <c r="B506" s="32" t="s">
        <v>97</v>
      </c>
    </row>
    <row r="507" spans="1:4">
      <c r="A507" s="32">
        <v>605</v>
      </c>
      <c r="B507" s="32" t="s">
        <v>96</v>
      </c>
    </row>
    <row r="508" spans="1:4">
      <c r="A508" s="32">
        <v>606</v>
      </c>
      <c r="B508" s="32" t="s">
        <v>95</v>
      </c>
    </row>
    <row r="509" spans="1:4">
      <c r="A509" s="32">
        <v>612</v>
      </c>
      <c r="B509" s="32" t="s">
        <v>94</v>
      </c>
    </row>
    <row r="510" spans="1:4">
      <c r="A510" s="32">
        <v>613</v>
      </c>
      <c r="B510" s="32" t="s">
        <v>93</v>
      </c>
    </row>
    <row r="511" spans="1:4">
      <c r="A511" s="32">
        <v>615</v>
      </c>
      <c r="B511" s="32" t="s">
        <v>92</v>
      </c>
      <c r="C511" s="32">
        <v>250</v>
      </c>
      <c r="D511" s="32">
        <v>0</v>
      </c>
    </row>
    <row r="512" spans="1:4">
      <c r="A512" s="32">
        <v>620</v>
      </c>
      <c r="B512" s="32" t="s">
        <v>157</v>
      </c>
    </row>
    <row r="513" spans="1:4">
      <c r="A513" s="32">
        <v>621</v>
      </c>
      <c r="B513" s="32" t="s">
        <v>158</v>
      </c>
    </row>
    <row r="514" spans="1:4">
      <c r="A514" s="32">
        <v>623</v>
      </c>
      <c r="B514" s="32" t="s">
        <v>91</v>
      </c>
    </row>
    <row r="515" spans="1:4">
      <c r="A515" s="32">
        <v>624</v>
      </c>
      <c r="B515" s="32" t="s">
        <v>90</v>
      </c>
      <c r="C515" s="32">
        <v>200</v>
      </c>
      <c r="D515" s="32">
        <v>0</v>
      </c>
    </row>
    <row r="516" spans="1:4">
      <c r="A516" s="32">
        <v>625</v>
      </c>
      <c r="B516" s="32" t="s">
        <v>89</v>
      </c>
    </row>
    <row r="517" spans="1:4">
      <c r="B517" s="32" t="s">
        <v>88</v>
      </c>
      <c r="C517" s="32">
        <f>SUM(C505:C516)</f>
        <v>450</v>
      </c>
      <c r="D517" s="32">
        <f>SUM(D505:D516)</f>
        <v>0</v>
      </c>
    </row>
    <row r="520" spans="1:4">
      <c r="A520" s="32" t="s">
        <v>104</v>
      </c>
      <c r="B520" s="32" t="s">
        <v>164</v>
      </c>
    </row>
    <row r="522" spans="1:4">
      <c r="A522" s="32">
        <v>603</v>
      </c>
      <c r="B522" s="32" t="s">
        <v>98</v>
      </c>
    </row>
    <row r="523" spans="1:4">
      <c r="A523" s="32">
        <v>604</v>
      </c>
      <c r="B523" s="32" t="s">
        <v>97</v>
      </c>
    </row>
    <row r="524" spans="1:4">
      <c r="A524" s="32">
        <v>605</v>
      </c>
      <c r="B524" s="32" t="s">
        <v>96</v>
      </c>
    </row>
    <row r="525" spans="1:4">
      <c r="A525" s="32">
        <v>606</v>
      </c>
      <c r="B525" s="32" t="s">
        <v>95</v>
      </c>
    </row>
    <row r="526" spans="1:4">
      <c r="A526" s="32">
        <v>612</v>
      </c>
      <c r="B526" s="32" t="s">
        <v>94</v>
      </c>
    </row>
    <row r="527" spans="1:4">
      <c r="A527" s="32">
        <v>613</v>
      </c>
      <c r="B527" s="32" t="s">
        <v>93</v>
      </c>
    </row>
    <row r="528" spans="1:4">
      <c r="A528" s="32">
        <v>615</v>
      </c>
      <c r="B528" s="32" t="s">
        <v>92</v>
      </c>
      <c r="C528" s="32">
        <v>100</v>
      </c>
      <c r="D528" s="32">
        <v>0</v>
      </c>
    </row>
    <row r="529" spans="1:4">
      <c r="A529" s="32">
        <v>620</v>
      </c>
      <c r="B529" s="32" t="s">
        <v>157</v>
      </c>
      <c r="C529" s="32">
        <v>150</v>
      </c>
      <c r="D529" s="32">
        <v>0</v>
      </c>
    </row>
    <row r="530" spans="1:4">
      <c r="A530" s="32">
        <v>621</v>
      </c>
      <c r="B530" s="32" t="s">
        <v>158</v>
      </c>
    </row>
    <row r="531" spans="1:4">
      <c r="A531" s="32">
        <v>623</v>
      </c>
      <c r="B531" s="32" t="s">
        <v>91</v>
      </c>
    </row>
    <row r="532" spans="1:4">
      <c r="A532" s="32">
        <v>624</v>
      </c>
      <c r="B532" s="32" t="s">
        <v>90</v>
      </c>
      <c r="C532" s="32">
        <v>1000</v>
      </c>
      <c r="D532" s="32">
        <v>0</v>
      </c>
    </row>
    <row r="533" spans="1:4">
      <c r="A533" s="32">
        <v>625</v>
      </c>
      <c r="B533" s="32" t="s">
        <v>89</v>
      </c>
    </row>
    <row r="534" spans="1:4">
      <c r="B534" s="32" t="s">
        <v>88</v>
      </c>
      <c r="C534" s="32">
        <f>SUM(C522:C533)</f>
        <v>1250</v>
      </c>
      <c r="D534" s="32">
        <f>SUM(D522:D533)</f>
        <v>0</v>
      </c>
    </row>
    <row r="537" spans="1:4">
      <c r="A537" s="32" t="s">
        <v>131</v>
      </c>
      <c r="B537" s="32" t="s">
        <v>130</v>
      </c>
    </row>
    <row r="539" spans="1:4">
      <c r="A539" s="32" t="s">
        <v>101</v>
      </c>
      <c r="C539" s="32" t="s">
        <v>41</v>
      </c>
      <c r="D539" s="32" t="s">
        <v>100</v>
      </c>
    </row>
    <row r="540" spans="1:4">
      <c r="A540" s="32">
        <v>603</v>
      </c>
      <c r="B540" s="32" t="s">
        <v>98</v>
      </c>
      <c r="C540" s="32">
        <f>C557+C574+C591+C608+C625+C642+C659</f>
        <v>0</v>
      </c>
      <c r="D540" s="32">
        <f>D557+D574+D591+D608+D625+D642+D659</f>
        <v>0</v>
      </c>
    </row>
    <row r="541" spans="1:4">
      <c r="A541" s="32">
        <v>604</v>
      </c>
      <c r="B541" s="32" t="s">
        <v>97</v>
      </c>
      <c r="C541" s="32">
        <f t="shared" ref="C541:D541" si="87">C558+C575+C592+C609+C626+C643+C660</f>
        <v>0</v>
      </c>
      <c r="D541" s="32">
        <f t="shared" si="87"/>
        <v>0</v>
      </c>
    </row>
    <row r="542" spans="1:4">
      <c r="A542" s="32">
        <v>605</v>
      </c>
      <c r="B542" s="32" t="s">
        <v>96</v>
      </c>
      <c r="C542" s="32">
        <f t="shared" ref="C542:D542" si="88">C559+C576+C593+C610+C627+C644+C661</f>
        <v>0</v>
      </c>
      <c r="D542" s="32">
        <f t="shared" si="88"/>
        <v>0</v>
      </c>
    </row>
    <row r="543" spans="1:4">
      <c r="A543" s="32">
        <v>606</v>
      </c>
      <c r="B543" s="32" t="s">
        <v>95</v>
      </c>
      <c r="C543" s="32">
        <f t="shared" ref="C543:D543" si="89">C560+C577+C594+C611+C628+C645+C662</f>
        <v>0</v>
      </c>
      <c r="D543" s="32">
        <f t="shared" si="89"/>
        <v>0</v>
      </c>
    </row>
    <row r="544" spans="1:4">
      <c r="A544" s="32">
        <v>612</v>
      </c>
      <c r="B544" s="32" t="s">
        <v>94</v>
      </c>
      <c r="C544" s="32">
        <f t="shared" ref="C544:D544" si="90">C561+C578+C595+C612+C629+C646+C663</f>
        <v>0</v>
      </c>
      <c r="D544" s="32">
        <f t="shared" si="90"/>
        <v>0</v>
      </c>
    </row>
    <row r="545" spans="1:4">
      <c r="A545" s="32">
        <v>613</v>
      </c>
      <c r="B545" s="32" t="s">
        <v>93</v>
      </c>
      <c r="C545" s="32">
        <f t="shared" ref="C545:D545" si="91">C562+C579+C596+C613+C630+C647+C664</f>
        <v>1019</v>
      </c>
      <c r="D545" s="32">
        <f t="shared" si="91"/>
        <v>656</v>
      </c>
    </row>
    <row r="546" spans="1:4">
      <c r="A546" s="32">
        <v>615</v>
      </c>
      <c r="B546" s="32" t="s">
        <v>92</v>
      </c>
      <c r="C546" s="32">
        <f t="shared" ref="C546:D546" si="92">C563+C580+C597+C614+C631+C648+C665</f>
        <v>2266</v>
      </c>
      <c r="D546" s="32">
        <f t="shared" si="92"/>
        <v>1000</v>
      </c>
    </row>
    <row r="547" spans="1:4">
      <c r="A547" s="32">
        <v>620</v>
      </c>
      <c r="B547" s="32" t="s">
        <v>157</v>
      </c>
      <c r="C547" s="32">
        <f t="shared" ref="C547:D547" si="93">C564+C581+C598+C615+C632+C649+C666</f>
        <v>773</v>
      </c>
      <c r="D547" s="32">
        <f t="shared" si="93"/>
        <v>650</v>
      </c>
    </row>
    <row r="548" spans="1:4">
      <c r="A548" s="32">
        <v>621</v>
      </c>
      <c r="B548" s="32" t="s">
        <v>158</v>
      </c>
      <c r="C548" s="32">
        <f t="shared" ref="C548:D548" si="94">C565+C582+C599+C616+C633+C650+C667</f>
        <v>216</v>
      </c>
      <c r="D548" s="32">
        <f t="shared" si="94"/>
        <v>190</v>
      </c>
    </row>
    <row r="549" spans="1:4">
      <c r="A549" s="32">
        <v>623</v>
      </c>
      <c r="B549" s="32" t="s">
        <v>91</v>
      </c>
      <c r="C549" s="32">
        <f t="shared" ref="C549:D549" si="95">C566+C583+C600+C617+C634+C651+C668</f>
        <v>1680</v>
      </c>
      <c r="D549" s="32">
        <f t="shared" si="95"/>
        <v>400</v>
      </c>
    </row>
    <row r="550" spans="1:4">
      <c r="A550" s="32">
        <v>624</v>
      </c>
      <c r="B550" s="32" t="s">
        <v>90</v>
      </c>
      <c r="C550" s="32">
        <f t="shared" ref="C550:D550" si="96">C567+C584+C601+C618+C635+C652+C669</f>
        <v>0</v>
      </c>
      <c r="D550" s="32">
        <f t="shared" si="96"/>
        <v>0</v>
      </c>
    </row>
    <row r="551" spans="1:4">
      <c r="A551" s="32">
        <v>625</v>
      </c>
      <c r="B551" s="32" t="s">
        <v>89</v>
      </c>
      <c r="C551" s="32">
        <f t="shared" ref="C551:D551" si="97">C568+C585+C602+C619+C636+C653+C670</f>
        <v>0</v>
      </c>
      <c r="D551" s="32">
        <f t="shared" si="97"/>
        <v>0</v>
      </c>
    </row>
    <row r="552" spans="1:4">
      <c r="C552" s="32">
        <f t="shared" ref="C552" si="98">C569+C586+C603+C620+C637+C654+C671</f>
        <v>5954</v>
      </c>
      <c r="D552" s="32">
        <f>SUM(D540:D551)</f>
        <v>2896</v>
      </c>
    </row>
    <row r="555" spans="1:4">
      <c r="A555" s="32" t="s">
        <v>99</v>
      </c>
      <c r="B555" s="32" t="s">
        <v>129</v>
      </c>
    </row>
    <row r="557" spans="1:4">
      <c r="A557" s="32">
        <v>603</v>
      </c>
      <c r="B557" s="32" t="s">
        <v>98</v>
      </c>
    </row>
    <row r="558" spans="1:4">
      <c r="A558" s="32">
        <v>604</v>
      </c>
      <c r="B558" s="32" t="s">
        <v>97</v>
      </c>
    </row>
    <row r="559" spans="1:4">
      <c r="A559" s="32">
        <v>605</v>
      </c>
      <c r="B559" s="32" t="s">
        <v>96</v>
      </c>
    </row>
    <row r="560" spans="1:4">
      <c r="A560" s="32">
        <v>606</v>
      </c>
      <c r="B560" s="32" t="s">
        <v>95</v>
      </c>
    </row>
    <row r="561" spans="1:4">
      <c r="A561" s="32">
        <v>612</v>
      </c>
      <c r="B561" s="32" t="s">
        <v>94</v>
      </c>
    </row>
    <row r="562" spans="1:4">
      <c r="A562" s="32">
        <v>613</v>
      </c>
      <c r="B562" s="32" t="s">
        <v>93</v>
      </c>
      <c r="C562" s="32">
        <v>206</v>
      </c>
      <c r="D562" s="32">
        <v>206</v>
      </c>
    </row>
    <row r="563" spans="1:4">
      <c r="A563" s="32">
        <v>615</v>
      </c>
      <c r="B563" s="32" t="s">
        <v>92</v>
      </c>
    </row>
    <row r="564" spans="1:4">
      <c r="A564" s="32">
        <v>620</v>
      </c>
      <c r="B564" s="32" t="s">
        <v>157</v>
      </c>
    </row>
    <row r="565" spans="1:4">
      <c r="A565" s="32">
        <v>621</v>
      </c>
      <c r="B565" s="32" t="s">
        <v>158</v>
      </c>
    </row>
    <row r="566" spans="1:4">
      <c r="A566" s="32">
        <v>623</v>
      </c>
      <c r="B566" s="32" t="s">
        <v>91</v>
      </c>
    </row>
    <row r="567" spans="1:4">
      <c r="A567" s="32">
        <v>624</v>
      </c>
      <c r="B567" s="32" t="s">
        <v>90</v>
      </c>
    </row>
    <row r="568" spans="1:4">
      <c r="A568" s="32">
        <v>625</v>
      </c>
      <c r="B568" s="32" t="s">
        <v>89</v>
      </c>
    </row>
    <row r="569" spans="1:4">
      <c r="B569" s="32" t="s">
        <v>88</v>
      </c>
      <c r="C569" s="32">
        <f>SUM(C557:C568)</f>
        <v>206</v>
      </c>
      <c r="D569" s="32">
        <f>SUM(D557:D568)</f>
        <v>206</v>
      </c>
    </row>
    <row r="572" spans="1:4">
      <c r="A572" s="32" t="s">
        <v>106</v>
      </c>
      <c r="B572" s="32" t="s">
        <v>128</v>
      </c>
    </row>
    <row r="574" spans="1:4">
      <c r="A574" s="32">
        <v>603</v>
      </c>
      <c r="B574" s="32" t="s">
        <v>98</v>
      </c>
    </row>
    <row r="575" spans="1:4">
      <c r="A575" s="32">
        <v>604</v>
      </c>
      <c r="B575" s="32" t="s">
        <v>97</v>
      </c>
    </row>
    <row r="576" spans="1:4">
      <c r="A576" s="32">
        <v>605</v>
      </c>
      <c r="B576" s="32" t="s">
        <v>96</v>
      </c>
    </row>
    <row r="577" spans="1:4">
      <c r="A577" s="32">
        <v>606</v>
      </c>
      <c r="B577" s="32" t="s">
        <v>95</v>
      </c>
    </row>
    <row r="578" spans="1:4">
      <c r="A578" s="32">
        <v>612</v>
      </c>
      <c r="B578" s="32" t="s">
        <v>94</v>
      </c>
    </row>
    <row r="579" spans="1:4">
      <c r="A579" s="32">
        <v>613</v>
      </c>
      <c r="B579" s="32" t="s">
        <v>93</v>
      </c>
      <c r="C579" s="32">
        <v>658</v>
      </c>
      <c r="D579" s="32">
        <v>400</v>
      </c>
    </row>
    <row r="580" spans="1:4">
      <c r="A580" s="32">
        <v>615</v>
      </c>
      <c r="B580" s="32" t="s">
        <v>92</v>
      </c>
    </row>
    <row r="581" spans="1:4">
      <c r="A581" s="32">
        <v>620</v>
      </c>
      <c r="B581" s="32" t="s">
        <v>157</v>
      </c>
    </row>
    <row r="582" spans="1:4">
      <c r="A582" s="32">
        <v>621</v>
      </c>
      <c r="B582" s="32" t="s">
        <v>158</v>
      </c>
    </row>
    <row r="583" spans="1:4">
      <c r="A583" s="32">
        <v>623</v>
      </c>
      <c r="B583" s="32" t="s">
        <v>91</v>
      </c>
    </row>
    <row r="584" spans="1:4">
      <c r="A584" s="32">
        <v>624</v>
      </c>
      <c r="B584" s="32" t="s">
        <v>90</v>
      </c>
    </row>
    <row r="585" spans="1:4">
      <c r="A585" s="32">
        <v>625</v>
      </c>
      <c r="B585" s="32" t="s">
        <v>89</v>
      </c>
    </row>
    <row r="586" spans="1:4">
      <c r="B586" s="32" t="s">
        <v>88</v>
      </c>
      <c r="C586" s="32">
        <f>SUM(C574:C585)</f>
        <v>658</v>
      </c>
      <c r="D586" s="32">
        <f>SUM(D574:D585)</f>
        <v>400</v>
      </c>
    </row>
    <row r="589" spans="1:4">
      <c r="A589" s="32" t="s">
        <v>104</v>
      </c>
      <c r="B589" s="32" t="s">
        <v>127</v>
      </c>
    </row>
    <row r="591" spans="1:4">
      <c r="A591" s="32">
        <v>603</v>
      </c>
      <c r="B591" s="32" t="s">
        <v>98</v>
      </c>
    </row>
    <row r="592" spans="1:4">
      <c r="A592" s="32">
        <v>604</v>
      </c>
      <c r="B592" s="32" t="s">
        <v>97</v>
      </c>
    </row>
    <row r="593" spans="1:4">
      <c r="A593" s="32">
        <v>605</v>
      </c>
      <c r="B593" s="32" t="s">
        <v>96</v>
      </c>
    </row>
    <row r="594" spans="1:4">
      <c r="A594" s="32">
        <v>606</v>
      </c>
      <c r="B594" s="32" t="s">
        <v>95</v>
      </c>
    </row>
    <row r="595" spans="1:4">
      <c r="A595" s="32">
        <v>612</v>
      </c>
      <c r="B595" s="32" t="s">
        <v>94</v>
      </c>
    </row>
    <row r="596" spans="1:4">
      <c r="A596" s="32">
        <v>613</v>
      </c>
      <c r="B596" s="32" t="s">
        <v>93</v>
      </c>
    </row>
    <row r="597" spans="1:4">
      <c r="A597" s="32">
        <v>615</v>
      </c>
      <c r="B597" s="32" t="s">
        <v>92</v>
      </c>
      <c r="C597" s="32">
        <v>206</v>
      </c>
      <c r="D597" s="32">
        <v>0</v>
      </c>
    </row>
    <row r="598" spans="1:4">
      <c r="A598" s="32">
        <v>620</v>
      </c>
      <c r="B598" s="32" t="s">
        <v>157</v>
      </c>
      <c r="C598" s="32">
        <v>52</v>
      </c>
      <c r="D598" s="32">
        <v>50</v>
      </c>
    </row>
    <row r="599" spans="1:4">
      <c r="A599" s="32">
        <v>621</v>
      </c>
      <c r="B599" s="32" t="s">
        <v>158</v>
      </c>
      <c r="C599" s="32">
        <v>40</v>
      </c>
      <c r="D599" s="32">
        <v>40</v>
      </c>
    </row>
    <row r="600" spans="1:4">
      <c r="A600" s="32">
        <v>623</v>
      </c>
      <c r="B600" s="32" t="s">
        <v>91</v>
      </c>
    </row>
    <row r="601" spans="1:4">
      <c r="A601" s="32">
        <v>624</v>
      </c>
      <c r="B601" s="32" t="s">
        <v>90</v>
      </c>
    </row>
    <row r="602" spans="1:4">
      <c r="A602" s="32">
        <v>625</v>
      </c>
      <c r="B602" s="32" t="s">
        <v>89</v>
      </c>
    </row>
    <row r="603" spans="1:4">
      <c r="B603" s="32" t="s">
        <v>88</v>
      </c>
      <c r="C603" s="32">
        <f>SUM(C591:C602)</f>
        <v>298</v>
      </c>
      <c r="D603" s="32">
        <f>SUM(D591:D602)</f>
        <v>90</v>
      </c>
    </row>
    <row r="606" spans="1:4">
      <c r="A606" s="32" t="s">
        <v>103</v>
      </c>
      <c r="B606" s="32" t="s">
        <v>126</v>
      </c>
    </row>
    <row r="608" spans="1:4">
      <c r="A608" s="32">
        <v>603</v>
      </c>
      <c r="B608" s="32" t="s">
        <v>98</v>
      </c>
    </row>
    <row r="609" spans="1:4">
      <c r="A609" s="32">
        <v>604</v>
      </c>
      <c r="B609" s="32" t="s">
        <v>97</v>
      </c>
    </row>
    <row r="610" spans="1:4">
      <c r="A610" s="32">
        <v>605</v>
      </c>
      <c r="B610" s="32" t="s">
        <v>96</v>
      </c>
    </row>
    <row r="611" spans="1:4">
      <c r="A611" s="32">
        <v>606</v>
      </c>
      <c r="B611" s="32" t="s">
        <v>95</v>
      </c>
    </row>
    <row r="612" spans="1:4">
      <c r="A612" s="32">
        <v>612</v>
      </c>
      <c r="B612" s="32" t="s">
        <v>94</v>
      </c>
    </row>
    <row r="613" spans="1:4">
      <c r="A613" s="32">
        <v>613</v>
      </c>
      <c r="B613" s="32" t="s">
        <v>93</v>
      </c>
    </row>
    <row r="614" spans="1:4">
      <c r="A614" s="32">
        <v>615</v>
      </c>
      <c r="B614" s="32" t="s">
        <v>92</v>
      </c>
      <c r="C614" s="32">
        <v>2060</v>
      </c>
      <c r="D614" s="32">
        <v>1000</v>
      </c>
    </row>
    <row r="615" spans="1:4">
      <c r="A615" s="32">
        <v>620</v>
      </c>
      <c r="B615" s="32" t="s">
        <v>157</v>
      </c>
      <c r="C615" s="32">
        <v>515</v>
      </c>
      <c r="D615" s="32">
        <v>500</v>
      </c>
    </row>
    <row r="616" spans="1:4">
      <c r="A616" s="32">
        <v>621</v>
      </c>
      <c r="B616" s="32" t="s">
        <v>158</v>
      </c>
      <c r="C616" s="32">
        <v>124</v>
      </c>
      <c r="D616" s="32">
        <v>100</v>
      </c>
    </row>
    <row r="617" spans="1:4">
      <c r="A617" s="32">
        <v>623</v>
      </c>
      <c r="B617" s="32" t="s">
        <v>91</v>
      </c>
      <c r="C617" s="32">
        <v>650</v>
      </c>
      <c r="D617" s="32">
        <v>400</v>
      </c>
    </row>
    <row r="618" spans="1:4">
      <c r="A618" s="32">
        <v>624</v>
      </c>
      <c r="B618" s="32" t="s">
        <v>90</v>
      </c>
    </row>
    <row r="619" spans="1:4">
      <c r="A619" s="32">
        <v>625</v>
      </c>
      <c r="B619" s="32" t="s">
        <v>89</v>
      </c>
    </row>
    <row r="620" spans="1:4">
      <c r="B620" s="32" t="s">
        <v>88</v>
      </c>
      <c r="C620" s="32">
        <f>SUM(C608:C619)</f>
        <v>3349</v>
      </c>
      <c r="D620" s="32">
        <f>SUM(D608:D619)</f>
        <v>2000</v>
      </c>
    </row>
    <row r="623" spans="1:4">
      <c r="A623" s="32" t="s">
        <v>112</v>
      </c>
      <c r="B623" s="32" t="s">
        <v>125</v>
      </c>
    </row>
    <row r="625" spans="1:4">
      <c r="A625" s="32">
        <v>603</v>
      </c>
      <c r="B625" s="32" t="s">
        <v>98</v>
      </c>
    </row>
    <row r="626" spans="1:4">
      <c r="A626" s="32">
        <v>604</v>
      </c>
      <c r="B626" s="32" t="s">
        <v>97</v>
      </c>
    </row>
    <row r="627" spans="1:4">
      <c r="A627" s="32">
        <v>605</v>
      </c>
      <c r="B627" s="32" t="s">
        <v>96</v>
      </c>
    </row>
    <row r="628" spans="1:4">
      <c r="A628" s="32">
        <v>606</v>
      </c>
      <c r="B628" s="32" t="s">
        <v>95</v>
      </c>
    </row>
    <row r="629" spans="1:4">
      <c r="A629" s="32">
        <v>612</v>
      </c>
      <c r="B629" s="32" t="s">
        <v>94</v>
      </c>
    </row>
    <row r="630" spans="1:4">
      <c r="A630" s="32">
        <v>613</v>
      </c>
      <c r="B630" s="32" t="s">
        <v>93</v>
      </c>
    </row>
    <row r="631" spans="1:4">
      <c r="A631" s="32">
        <v>615</v>
      </c>
      <c r="B631" s="32" t="s">
        <v>92</v>
      </c>
    </row>
    <row r="632" spans="1:4">
      <c r="A632" s="32">
        <v>620</v>
      </c>
      <c r="B632" s="32" t="s">
        <v>157</v>
      </c>
    </row>
    <row r="633" spans="1:4">
      <c r="A633" s="32">
        <v>621</v>
      </c>
      <c r="B633" s="32" t="s">
        <v>158</v>
      </c>
    </row>
    <row r="634" spans="1:4">
      <c r="A634" s="32">
        <v>623</v>
      </c>
      <c r="B634" s="32" t="s">
        <v>91</v>
      </c>
      <c r="C634" s="32">
        <v>515</v>
      </c>
      <c r="D634" s="32">
        <v>0</v>
      </c>
    </row>
    <row r="635" spans="1:4">
      <c r="A635" s="32">
        <v>624</v>
      </c>
      <c r="B635" s="32" t="s">
        <v>90</v>
      </c>
    </row>
    <row r="636" spans="1:4">
      <c r="A636" s="32">
        <v>625</v>
      </c>
      <c r="B636" s="32" t="s">
        <v>89</v>
      </c>
    </row>
    <row r="637" spans="1:4">
      <c r="B637" s="32" t="s">
        <v>88</v>
      </c>
      <c r="C637" s="32">
        <f>SUM(C625:C636)</f>
        <v>515</v>
      </c>
      <c r="D637" s="32">
        <f>SUM(D625:D636)</f>
        <v>0</v>
      </c>
    </row>
    <row r="640" spans="1:4">
      <c r="A640" s="32" t="s">
        <v>111</v>
      </c>
      <c r="B640" s="32" t="s">
        <v>165</v>
      </c>
    </row>
    <row r="642" spans="1:4">
      <c r="A642" s="32">
        <v>603</v>
      </c>
      <c r="B642" s="32" t="s">
        <v>98</v>
      </c>
    </row>
    <row r="643" spans="1:4">
      <c r="A643" s="32">
        <v>604</v>
      </c>
      <c r="B643" s="32" t="s">
        <v>97</v>
      </c>
    </row>
    <row r="644" spans="1:4">
      <c r="A644" s="32">
        <v>605</v>
      </c>
      <c r="B644" s="32" t="s">
        <v>96</v>
      </c>
    </row>
    <row r="645" spans="1:4">
      <c r="A645" s="32">
        <v>606</v>
      </c>
      <c r="B645" s="32" t="s">
        <v>95</v>
      </c>
    </row>
    <row r="646" spans="1:4">
      <c r="A646" s="32">
        <v>612</v>
      </c>
      <c r="B646" s="32" t="s">
        <v>94</v>
      </c>
    </row>
    <row r="647" spans="1:4">
      <c r="A647" s="32">
        <v>613</v>
      </c>
      <c r="B647" s="32" t="s">
        <v>93</v>
      </c>
    </row>
    <row r="648" spans="1:4">
      <c r="A648" s="32">
        <v>615</v>
      </c>
      <c r="B648" s="32" t="s">
        <v>92</v>
      </c>
    </row>
    <row r="649" spans="1:4">
      <c r="A649" s="32">
        <v>620</v>
      </c>
      <c r="B649" s="32" t="s">
        <v>157</v>
      </c>
    </row>
    <row r="650" spans="1:4">
      <c r="A650" s="32">
        <v>621</v>
      </c>
      <c r="B650" s="32" t="s">
        <v>158</v>
      </c>
    </row>
    <row r="651" spans="1:4">
      <c r="A651" s="32">
        <v>623</v>
      </c>
      <c r="B651" s="32" t="s">
        <v>91</v>
      </c>
      <c r="C651" s="32">
        <v>515</v>
      </c>
      <c r="D651" s="32">
        <v>0</v>
      </c>
    </row>
    <row r="652" spans="1:4">
      <c r="A652" s="32">
        <v>624</v>
      </c>
      <c r="B652" s="32" t="s">
        <v>90</v>
      </c>
    </row>
    <row r="653" spans="1:4">
      <c r="A653" s="32">
        <v>625</v>
      </c>
      <c r="B653" s="32" t="s">
        <v>89</v>
      </c>
    </row>
    <row r="654" spans="1:4">
      <c r="B654" s="32" t="s">
        <v>88</v>
      </c>
      <c r="C654" s="32">
        <f>SUM(C642:C653)</f>
        <v>515</v>
      </c>
      <c r="D654" s="32">
        <f>SUM(D642:D653)</f>
        <v>0</v>
      </c>
    </row>
    <row r="657" spans="1:4">
      <c r="A657" s="32" t="s">
        <v>119</v>
      </c>
      <c r="B657" s="32" t="s">
        <v>124</v>
      </c>
    </row>
    <row r="659" spans="1:4">
      <c r="A659" s="32">
        <v>603</v>
      </c>
      <c r="B659" s="32" t="s">
        <v>98</v>
      </c>
    </row>
    <row r="660" spans="1:4">
      <c r="A660" s="32">
        <v>604</v>
      </c>
      <c r="B660" s="32" t="s">
        <v>97</v>
      </c>
    </row>
    <row r="661" spans="1:4">
      <c r="A661" s="32">
        <v>605</v>
      </c>
      <c r="B661" s="32" t="s">
        <v>96</v>
      </c>
    </row>
    <row r="662" spans="1:4">
      <c r="A662" s="32">
        <v>606</v>
      </c>
      <c r="B662" s="32" t="s">
        <v>95</v>
      </c>
    </row>
    <row r="663" spans="1:4">
      <c r="A663" s="32">
        <v>612</v>
      </c>
      <c r="B663" s="32" t="s">
        <v>94</v>
      </c>
    </row>
    <row r="664" spans="1:4">
      <c r="A664" s="32">
        <v>612</v>
      </c>
      <c r="B664" s="32" t="s">
        <v>93</v>
      </c>
      <c r="C664" s="32">
        <v>155</v>
      </c>
      <c r="D664" s="32">
        <v>50</v>
      </c>
    </row>
    <row r="665" spans="1:4">
      <c r="A665" s="32">
        <v>615</v>
      </c>
      <c r="B665" s="32" t="s">
        <v>92</v>
      </c>
    </row>
    <row r="666" spans="1:4">
      <c r="A666" s="32">
        <v>620</v>
      </c>
      <c r="B666" s="32" t="s">
        <v>157</v>
      </c>
      <c r="C666" s="32">
        <v>206</v>
      </c>
      <c r="D666" s="32">
        <v>100</v>
      </c>
    </row>
    <row r="667" spans="1:4">
      <c r="A667" s="32">
        <v>621</v>
      </c>
      <c r="B667" s="32" t="s">
        <v>158</v>
      </c>
      <c r="C667" s="32">
        <v>52</v>
      </c>
      <c r="D667" s="32">
        <v>50</v>
      </c>
    </row>
    <row r="668" spans="1:4">
      <c r="A668" s="32">
        <v>623</v>
      </c>
      <c r="B668" s="32" t="s">
        <v>91</v>
      </c>
      <c r="D668" s="32">
        <v>0</v>
      </c>
    </row>
    <row r="669" spans="1:4">
      <c r="A669" s="32">
        <v>624</v>
      </c>
      <c r="B669" s="32" t="s">
        <v>90</v>
      </c>
    </row>
    <row r="670" spans="1:4">
      <c r="A670" s="32">
        <v>625</v>
      </c>
      <c r="B670" s="32" t="s">
        <v>89</v>
      </c>
    </row>
    <row r="671" spans="1:4">
      <c r="B671" s="32" t="s">
        <v>88</v>
      </c>
      <c r="C671" s="32">
        <v>413</v>
      </c>
      <c r="D671" s="32">
        <v>200</v>
      </c>
    </row>
    <row r="674" spans="1:4">
      <c r="A674" s="32" t="s">
        <v>197</v>
      </c>
      <c r="B674" s="32" t="s">
        <v>198</v>
      </c>
    </row>
    <row r="676" spans="1:4">
      <c r="A676" s="32" t="s">
        <v>101</v>
      </c>
      <c r="C676" s="32" t="s">
        <v>41</v>
      </c>
      <c r="D676" s="32" t="s">
        <v>100</v>
      </c>
    </row>
    <row r="677" spans="1:4">
      <c r="A677" s="32">
        <v>603</v>
      </c>
      <c r="B677" s="32" t="s">
        <v>98</v>
      </c>
      <c r="C677" s="32">
        <f>C694+C711+C728+C745+C762+C779+C796+C813</f>
        <v>220</v>
      </c>
      <c r="D677" s="32">
        <f>D694+D711+D728+D745+D762+D779+D796+D813</f>
        <v>100</v>
      </c>
    </row>
    <row r="678" spans="1:4">
      <c r="A678" s="32">
        <v>604</v>
      </c>
      <c r="B678" s="32" t="s">
        <v>97</v>
      </c>
      <c r="C678" s="32">
        <f t="shared" ref="C678:D678" si="99">C695+C712+C729+C746+C763+C780+C797+C814</f>
        <v>0</v>
      </c>
      <c r="D678" s="32">
        <f t="shared" si="99"/>
        <v>0</v>
      </c>
    </row>
    <row r="679" spans="1:4">
      <c r="A679" s="32">
        <v>605</v>
      </c>
      <c r="B679" s="32" t="s">
        <v>96</v>
      </c>
      <c r="C679" s="32">
        <f t="shared" ref="C679:D679" si="100">C696+C713+C730+C747+C764+C781+C798+C815</f>
        <v>0</v>
      </c>
      <c r="D679" s="32">
        <f t="shared" si="100"/>
        <v>0</v>
      </c>
    </row>
    <row r="680" spans="1:4">
      <c r="A680" s="32">
        <v>606</v>
      </c>
      <c r="B680" s="32" t="s">
        <v>95</v>
      </c>
      <c r="C680" s="32">
        <f t="shared" ref="C680:D680" si="101">C697+C714+C731+C748+C765+C782+C799+C816</f>
        <v>330</v>
      </c>
      <c r="D680" s="32">
        <f t="shared" si="101"/>
        <v>280</v>
      </c>
    </row>
    <row r="681" spans="1:4">
      <c r="A681" s="32">
        <v>612</v>
      </c>
      <c r="B681" s="32" t="s">
        <v>94</v>
      </c>
      <c r="C681" s="32">
        <f t="shared" ref="C681:D681" si="102">C698+C715+C732+C749+C766+C783+C800+C817</f>
        <v>0</v>
      </c>
      <c r="D681" s="32">
        <f t="shared" si="102"/>
        <v>0</v>
      </c>
    </row>
    <row r="682" spans="1:4">
      <c r="A682" s="32">
        <v>613</v>
      </c>
      <c r="B682" s="32" t="s">
        <v>93</v>
      </c>
      <c r="C682" s="32">
        <f t="shared" ref="C682:D682" si="103">C699+C716+C733+C750+C767+C784+C801+C818</f>
        <v>600</v>
      </c>
      <c r="D682" s="32">
        <f t="shared" si="103"/>
        <v>450</v>
      </c>
    </row>
    <row r="683" spans="1:4">
      <c r="A683" s="32">
        <v>615</v>
      </c>
      <c r="B683" s="32" t="s">
        <v>92</v>
      </c>
      <c r="C683" s="32">
        <f t="shared" ref="C683:D683" si="104">C700+C717+C734+C751+C768+C785+C802+C819</f>
        <v>300</v>
      </c>
      <c r="D683" s="32">
        <f t="shared" si="104"/>
        <v>100</v>
      </c>
    </row>
    <row r="684" spans="1:4">
      <c r="A684" s="32">
        <v>620</v>
      </c>
      <c r="B684" s="32" t="s">
        <v>157</v>
      </c>
      <c r="C684" s="32">
        <f t="shared" ref="C684:D684" si="105">C701+C718+C735+C752+C769+C786+C803+C820</f>
        <v>3230</v>
      </c>
      <c r="D684" s="32">
        <f t="shared" si="105"/>
        <v>2780</v>
      </c>
    </row>
    <row r="685" spans="1:4">
      <c r="A685" s="32">
        <v>621</v>
      </c>
      <c r="B685" s="32" t="s">
        <v>158</v>
      </c>
      <c r="C685" s="32">
        <f t="shared" ref="C685:D685" si="106">C702+C719+C736+C753+C770+C787+C804+C821</f>
        <v>650</v>
      </c>
      <c r="D685" s="32">
        <f t="shared" si="106"/>
        <v>450</v>
      </c>
    </row>
    <row r="686" spans="1:4">
      <c r="A686" s="32">
        <v>623</v>
      </c>
      <c r="B686" s="32" t="s">
        <v>91</v>
      </c>
      <c r="C686" s="32">
        <f t="shared" ref="C686:D686" si="107">C703+C720+C737+C754+C771+C788+C805+C822</f>
        <v>850</v>
      </c>
      <c r="D686" s="32">
        <f t="shared" si="107"/>
        <v>600</v>
      </c>
    </row>
    <row r="687" spans="1:4">
      <c r="A687" s="32">
        <v>624</v>
      </c>
      <c r="B687" s="32" t="s">
        <v>90</v>
      </c>
      <c r="C687" s="32">
        <f t="shared" ref="C687:D687" si="108">C704+C721+C738+C755+C772+C789+C806+C823</f>
        <v>0</v>
      </c>
      <c r="D687" s="32">
        <f t="shared" si="108"/>
        <v>0</v>
      </c>
    </row>
    <row r="688" spans="1:4">
      <c r="A688" s="32">
        <v>625</v>
      </c>
      <c r="B688" s="32" t="s">
        <v>89</v>
      </c>
      <c r="C688" s="32">
        <f t="shared" ref="C688:D688" si="109">C705+C722+C739+C756+C773+C790+C807+C824</f>
        <v>100</v>
      </c>
      <c r="D688" s="32">
        <f t="shared" si="109"/>
        <v>0</v>
      </c>
    </row>
    <row r="689" spans="1:4">
      <c r="B689" s="32" t="s">
        <v>142</v>
      </c>
      <c r="C689" s="32">
        <f>SUM(C677:C688)</f>
        <v>6280</v>
      </c>
      <c r="D689" s="32">
        <f>SUM(D677:D688)</f>
        <v>4760</v>
      </c>
    </row>
    <row r="692" spans="1:4">
      <c r="A692" s="32" t="s">
        <v>99</v>
      </c>
      <c r="B692" s="32" t="s">
        <v>171</v>
      </c>
    </row>
    <row r="694" spans="1:4">
      <c r="A694" s="32">
        <v>603</v>
      </c>
      <c r="B694" s="32" t="s">
        <v>98</v>
      </c>
      <c r="C694" s="32">
        <v>70</v>
      </c>
      <c r="D694" s="32">
        <v>50</v>
      </c>
    </row>
    <row r="695" spans="1:4">
      <c r="A695" s="32">
        <v>604</v>
      </c>
      <c r="B695" s="32" t="s">
        <v>97</v>
      </c>
    </row>
    <row r="696" spans="1:4">
      <c r="A696" s="32">
        <v>605</v>
      </c>
      <c r="B696" s="32" t="s">
        <v>96</v>
      </c>
    </row>
    <row r="697" spans="1:4">
      <c r="A697" s="32">
        <v>606</v>
      </c>
      <c r="B697" s="32" t="s">
        <v>95</v>
      </c>
      <c r="C697" s="32">
        <v>30</v>
      </c>
      <c r="D697" s="32">
        <v>30</v>
      </c>
    </row>
    <row r="698" spans="1:4">
      <c r="A698" s="32">
        <v>612</v>
      </c>
      <c r="B698" s="32" t="s">
        <v>94</v>
      </c>
    </row>
    <row r="699" spans="1:4">
      <c r="A699" s="32">
        <v>613</v>
      </c>
      <c r="B699" s="32" t="s">
        <v>93</v>
      </c>
    </row>
    <row r="700" spans="1:4">
      <c r="A700" s="32">
        <v>615</v>
      </c>
      <c r="B700" s="32" t="s">
        <v>92</v>
      </c>
    </row>
    <row r="701" spans="1:4">
      <c r="A701" s="32">
        <v>620</v>
      </c>
      <c r="B701" s="32" t="s">
        <v>157</v>
      </c>
      <c r="C701" s="32">
        <v>30</v>
      </c>
      <c r="D701" s="32">
        <v>30</v>
      </c>
    </row>
    <row r="702" spans="1:4">
      <c r="A702" s="32">
        <v>621</v>
      </c>
      <c r="B702" s="32" t="s">
        <v>158</v>
      </c>
    </row>
    <row r="703" spans="1:4">
      <c r="A703" s="32">
        <v>623</v>
      </c>
      <c r="B703" s="32" t="s">
        <v>91</v>
      </c>
    </row>
    <row r="704" spans="1:4">
      <c r="A704" s="32">
        <v>624</v>
      </c>
      <c r="B704" s="32" t="s">
        <v>90</v>
      </c>
    </row>
    <row r="705" spans="1:4">
      <c r="A705" s="32">
        <v>625</v>
      </c>
      <c r="B705" s="32" t="s">
        <v>89</v>
      </c>
    </row>
    <row r="706" spans="1:4">
      <c r="B706" s="32" t="s">
        <v>88</v>
      </c>
      <c r="C706" s="32">
        <f>SUM(C694:C705)</f>
        <v>130</v>
      </c>
      <c r="D706" s="32">
        <f>SUM(D694:D705)</f>
        <v>110</v>
      </c>
    </row>
    <row r="709" spans="1:4">
      <c r="A709" s="32" t="s">
        <v>106</v>
      </c>
      <c r="B709" s="32" t="s">
        <v>199</v>
      </c>
    </row>
    <row r="711" spans="1:4">
      <c r="A711" s="32">
        <v>603</v>
      </c>
      <c r="B711" s="32" t="s">
        <v>98</v>
      </c>
    </row>
    <row r="712" spans="1:4">
      <c r="A712" s="32">
        <v>604</v>
      </c>
      <c r="B712" s="32" t="s">
        <v>97</v>
      </c>
    </row>
    <row r="713" spans="1:4">
      <c r="A713" s="32">
        <v>605</v>
      </c>
      <c r="B713" s="32" t="s">
        <v>96</v>
      </c>
    </row>
    <row r="714" spans="1:4">
      <c r="A714" s="32">
        <v>606</v>
      </c>
      <c r="B714" s="32" t="s">
        <v>95</v>
      </c>
      <c r="C714" s="32">
        <v>50</v>
      </c>
      <c r="D714" s="32">
        <v>0</v>
      </c>
    </row>
    <row r="715" spans="1:4">
      <c r="A715" s="32">
        <v>612</v>
      </c>
      <c r="B715" s="32" t="s">
        <v>94</v>
      </c>
    </row>
    <row r="716" spans="1:4">
      <c r="A716" s="32">
        <v>613</v>
      </c>
      <c r="B716" s="32" t="s">
        <v>93</v>
      </c>
      <c r="C716" s="32">
        <v>100</v>
      </c>
      <c r="D716" s="32">
        <v>100</v>
      </c>
    </row>
    <row r="717" spans="1:4">
      <c r="A717" s="32">
        <v>615</v>
      </c>
      <c r="B717" s="32" t="s">
        <v>92</v>
      </c>
    </row>
    <row r="718" spans="1:4">
      <c r="A718" s="32">
        <v>620</v>
      </c>
      <c r="B718" s="32" t="s">
        <v>157</v>
      </c>
      <c r="C718" s="32">
        <v>400</v>
      </c>
      <c r="D718" s="32">
        <v>400</v>
      </c>
    </row>
    <row r="719" spans="1:4">
      <c r="A719" s="32">
        <v>621</v>
      </c>
      <c r="B719" s="32" t="s">
        <v>158</v>
      </c>
      <c r="C719" s="32">
        <v>100</v>
      </c>
      <c r="D719" s="32">
        <v>100</v>
      </c>
    </row>
    <row r="720" spans="1:4">
      <c r="A720" s="32">
        <v>623</v>
      </c>
      <c r="B720" s="32" t="s">
        <v>91</v>
      </c>
    </row>
    <row r="721" spans="1:4">
      <c r="A721" s="32">
        <v>624</v>
      </c>
      <c r="B721" s="32" t="s">
        <v>90</v>
      </c>
    </row>
    <row r="722" spans="1:4">
      <c r="A722" s="32">
        <v>625</v>
      </c>
      <c r="B722" s="32" t="s">
        <v>89</v>
      </c>
    </row>
    <row r="723" spans="1:4">
      <c r="B723" s="32" t="s">
        <v>88</v>
      </c>
      <c r="C723" s="32">
        <f>SUM(C711:C722)</f>
        <v>650</v>
      </c>
      <c r="D723" s="32">
        <f>SUM(D711:D722)</f>
        <v>600</v>
      </c>
    </row>
    <row r="726" spans="1:4">
      <c r="A726" s="32" t="s">
        <v>104</v>
      </c>
      <c r="B726" s="32" t="s">
        <v>200</v>
      </c>
    </row>
    <row r="728" spans="1:4">
      <c r="A728" s="32">
        <v>603</v>
      </c>
      <c r="B728" s="32" t="s">
        <v>98</v>
      </c>
      <c r="C728" s="32">
        <v>150</v>
      </c>
      <c r="D728" s="32">
        <v>50</v>
      </c>
    </row>
    <row r="729" spans="1:4">
      <c r="A729" s="32">
        <v>604</v>
      </c>
      <c r="B729" s="32" t="s">
        <v>97</v>
      </c>
    </row>
    <row r="730" spans="1:4">
      <c r="A730" s="32">
        <v>605</v>
      </c>
      <c r="B730" s="32" t="s">
        <v>96</v>
      </c>
    </row>
    <row r="731" spans="1:4">
      <c r="A731" s="32">
        <v>606</v>
      </c>
      <c r="B731" s="32" t="s">
        <v>95</v>
      </c>
      <c r="C731" s="32">
        <v>250</v>
      </c>
      <c r="D731" s="32">
        <v>250</v>
      </c>
    </row>
    <row r="732" spans="1:4">
      <c r="A732" s="32">
        <v>612</v>
      </c>
      <c r="B732" s="32" t="s">
        <v>94</v>
      </c>
    </row>
    <row r="733" spans="1:4">
      <c r="A733" s="32">
        <v>613</v>
      </c>
      <c r="B733" s="32" t="s">
        <v>93</v>
      </c>
    </row>
    <row r="734" spans="1:4">
      <c r="A734" s="32">
        <v>615</v>
      </c>
      <c r="B734" s="32" t="s">
        <v>92</v>
      </c>
    </row>
    <row r="735" spans="1:4">
      <c r="A735" s="32">
        <v>620</v>
      </c>
      <c r="B735" s="32" t="s">
        <v>157</v>
      </c>
      <c r="C735" s="32">
        <v>500</v>
      </c>
      <c r="D735" s="32">
        <v>400</v>
      </c>
    </row>
    <row r="736" spans="1:4">
      <c r="A736" s="32">
        <v>621</v>
      </c>
      <c r="B736" s="32" t="s">
        <v>158</v>
      </c>
      <c r="C736" s="32">
        <v>150</v>
      </c>
      <c r="D736" s="32">
        <v>50</v>
      </c>
    </row>
    <row r="737" spans="1:4">
      <c r="A737" s="32">
        <v>623</v>
      </c>
      <c r="B737" s="32" t="s">
        <v>91</v>
      </c>
      <c r="C737" s="32">
        <v>100</v>
      </c>
      <c r="D737" s="32">
        <v>100</v>
      </c>
    </row>
    <row r="738" spans="1:4">
      <c r="A738" s="32">
        <v>624</v>
      </c>
      <c r="B738" s="32" t="s">
        <v>90</v>
      </c>
    </row>
    <row r="739" spans="1:4">
      <c r="A739" s="32">
        <v>625</v>
      </c>
      <c r="B739" s="32" t="s">
        <v>89</v>
      </c>
    </row>
    <row r="740" spans="1:4">
      <c r="B740" s="32" t="s">
        <v>88</v>
      </c>
      <c r="C740" s="32">
        <f>SUM(C728:C739)</f>
        <v>1150</v>
      </c>
      <c r="D740" s="32">
        <f>SUM(D728:D739)</f>
        <v>850</v>
      </c>
    </row>
    <row r="743" spans="1:4">
      <c r="A743" s="32" t="s">
        <v>103</v>
      </c>
      <c r="B743" s="32" t="s">
        <v>201</v>
      </c>
    </row>
    <row r="745" spans="1:4">
      <c r="A745" s="32">
        <v>603</v>
      </c>
      <c r="B745" s="32" t="s">
        <v>98</v>
      </c>
    </row>
    <row r="746" spans="1:4">
      <c r="A746" s="32">
        <v>604</v>
      </c>
      <c r="B746" s="32" t="s">
        <v>97</v>
      </c>
    </row>
    <row r="747" spans="1:4">
      <c r="A747" s="32">
        <v>605</v>
      </c>
      <c r="B747" s="32" t="s">
        <v>96</v>
      </c>
    </row>
    <row r="748" spans="1:4">
      <c r="A748" s="32">
        <v>606</v>
      </c>
      <c r="B748" s="32" t="s">
        <v>95</v>
      </c>
    </row>
    <row r="749" spans="1:4">
      <c r="A749" s="32">
        <v>612</v>
      </c>
      <c r="B749" s="32" t="s">
        <v>94</v>
      </c>
    </row>
    <row r="750" spans="1:4">
      <c r="A750" s="32">
        <v>613</v>
      </c>
      <c r="B750" s="32" t="s">
        <v>93</v>
      </c>
      <c r="C750" s="32">
        <v>50</v>
      </c>
      <c r="D750" s="32">
        <v>50</v>
      </c>
    </row>
    <row r="751" spans="1:4">
      <c r="A751" s="32">
        <v>615</v>
      </c>
      <c r="B751" s="32" t="s">
        <v>92</v>
      </c>
    </row>
    <row r="752" spans="1:4">
      <c r="A752" s="32">
        <v>620</v>
      </c>
      <c r="B752" s="32" t="s">
        <v>157</v>
      </c>
      <c r="C752" s="32">
        <v>350</v>
      </c>
      <c r="D752" s="32">
        <v>250</v>
      </c>
    </row>
    <row r="753" spans="1:4">
      <c r="A753" s="32">
        <v>621</v>
      </c>
      <c r="B753" s="32" t="s">
        <v>158</v>
      </c>
    </row>
    <row r="754" spans="1:4">
      <c r="A754" s="32">
        <v>623</v>
      </c>
      <c r="B754" s="32" t="s">
        <v>91</v>
      </c>
    </row>
    <row r="755" spans="1:4">
      <c r="A755" s="32">
        <v>624</v>
      </c>
      <c r="B755" s="32" t="s">
        <v>90</v>
      </c>
    </row>
    <row r="756" spans="1:4">
      <c r="A756" s="32">
        <v>625</v>
      </c>
      <c r="B756" s="32" t="s">
        <v>89</v>
      </c>
    </row>
    <row r="757" spans="1:4">
      <c r="B757" s="32" t="s">
        <v>88</v>
      </c>
      <c r="C757" s="32">
        <f>SUM(C745:C756)</f>
        <v>400</v>
      </c>
      <c r="D757" s="32">
        <f>SUM(D745:D756)</f>
        <v>300</v>
      </c>
    </row>
    <row r="760" spans="1:4">
      <c r="A760" s="32" t="s">
        <v>112</v>
      </c>
      <c r="B760" s="32" t="s">
        <v>202</v>
      </c>
    </row>
    <row r="762" spans="1:4">
      <c r="A762" s="32">
        <v>603</v>
      </c>
      <c r="B762" s="32" t="s">
        <v>98</v>
      </c>
    </row>
    <row r="763" spans="1:4">
      <c r="A763" s="32">
        <v>604</v>
      </c>
      <c r="B763" s="32" t="s">
        <v>97</v>
      </c>
    </row>
    <row r="764" spans="1:4">
      <c r="A764" s="32">
        <v>605</v>
      </c>
      <c r="B764" s="32" t="s">
        <v>96</v>
      </c>
    </row>
    <row r="765" spans="1:4">
      <c r="A765" s="32">
        <v>606</v>
      </c>
      <c r="B765" s="32" t="s">
        <v>95</v>
      </c>
    </row>
    <row r="766" spans="1:4">
      <c r="A766" s="32">
        <v>612</v>
      </c>
      <c r="B766" s="32" t="s">
        <v>94</v>
      </c>
    </row>
    <row r="767" spans="1:4">
      <c r="A767" s="32">
        <v>613</v>
      </c>
      <c r="B767" s="32" t="s">
        <v>93</v>
      </c>
    </row>
    <row r="768" spans="1:4">
      <c r="A768" s="32">
        <v>615</v>
      </c>
      <c r="B768" s="32" t="s">
        <v>92</v>
      </c>
      <c r="C768" s="32">
        <v>300</v>
      </c>
      <c r="D768" s="32">
        <v>100</v>
      </c>
    </row>
    <row r="769" spans="1:4">
      <c r="A769" s="32">
        <v>620</v>
      </c>
      <c r="B769" s="32" t="s">
        <v>157</v>
      </c>
      <c r="C769" s="32">
        <v>500</v>
      </c>
      <c r="D769" s="32">
        <v>400</v>
      </c>
    </row>
    <row r="770" spans="1:4">
      <c r="A770" s="32">
        <v>621</v>
      </c>
      <c r="B770" s="32" t="s">
        <v>158</v>
      </c>
      <c r="C770" s="32">
        <v>100</v>
      </c>
      <c r="D770" s="32">
        <v>100</v>
      </c>
    </row>
    <row r="771" spans="1:4">
      <c r="A771" s="32">
        <v>623</v>
      </c>
      <c r="B771" s="32" t="s">
        <v>91</v>
      </c>
      <c r="C771" s="32">
        <v>500</v>
      </c>
      <c r="D771" s="32">
        <v>400</v>
      </c>
    </row>
    <row r="772" spans="1:4">
      <c r="A772" s="32">
        <v>624</v>
      </c>
      <c r="B772" s="32" t="s">
        <v>90</v>
      </c>
    </row>
    <row r="773" spans="1:4">
      <c r="A773" s="32">
        <v>625</v>
      </c>
      <c r="B773" s="32" t="s">
        <v>89</v>
      </c>
    </row>
    <row r="774" spans="1:4">
      <c r="B774" s="32" t="s">
        <v>88</v>
      </c>
      <c r="C774" s="32">
        <f>SUM(C762:C773)</f>
        <v>1400</v>
      </c>
      <c r="D774" s="32">
        <f>SUM(D762:D773)</f>
        <v>1000</v>
      </c>
    </row>
    <row r="777" spans="1:4">
      <c r="A777" s="32" t="s">
        <v>111</v>
      </c>
      <c r="B777" s="32" t="s">
        <v>203</v>
      </c>
    </row>
    <row r="779" spans="1:4">
      <c r="A779" s="32">
        <v>603</v>
      </c>
      <c r="B779" s="32" t="s">
        <v>98</v>
      </c>
    </row>
    <row r="780" spans="1:4">
      <c r="A780" s="32">
        <v>604</v>
      </c>
      <c r="B780" s="32" t="s">
        <v>97</v>
      </c>
    </row>
    <row r="781" spans="1:4">
      <c r="A781" s="32">
        <v>605</v>
      </c>
      <c r="B781" s="32" t="s">
        <v>96</v>
      </c>
    </row>
    <row r="782" spans="1:4">
      <c r="A782" s="32">
        <v>606</v>
      </c>
      <c r="B782" s="32" t="s">
        <v>95</v>
      </c>
    </row>
    <row r="783" spans="1:4">
      <c r="A783" s="32">
        <v>612</v>
      </c>
      <c r="B783" s="32" t="s">
        <v>94</v>
      </c>
    </row>
    <row r="784" spans="1:4">
      <c r="A784" s="32">
        <v>613</v>
      </c>
      <c r="B784" s="32" t="s">
        <v>93</v>
      </c>
      <c r="C784" s="32">
        <v>150</v>
      </c>
      <c r="D784" s="32">
        <v>0</v>
      </c>
    </row>
    <row r="785" spans="1:4">
      <c r="A785" s="32">
        <v>615</v>
      </c>
      <c r="B785" s="32" t="s">
        <v>92</v>
      </c>
    </row>
    <row r="786" spans="1:4">
      <c r="A786" s="32">
        <v>620</v>
      </c>
      <c r="B786" s="32" t="s">
        <v>157</v>
      </c>
      <c r="C786" s="32">
        <v>850</v>
      </c>
      <c r="D786" s="32">
        <v>700</v>
      </c>
    </row>
    <row r="787" spans="1:4">
      <c r="A787" s="32">
        <v>621</v>
      </c>
      <c r="B787" s="32" t="s">
        <v>158</v>
      </c>
      <c r="C787" s="32">
        <v>200</v>
      </c>
      <c r="D787" s="32">
        <v>100</v>
      </c>
    </row>
    <row r="788" spans="1:4">
      <c r="A788" s="32">
        <v>623</v>
      </c>
      <c r="B788" s="32" t="s">
        <v>91</v>
      </c>
    </row>
    <row r="789" spans="1:4">
      <c r="A789" s="32">
        <v>624</v>
      </c>
      <c r="B789" s="32" t="s">
        <v>90</v>
      </c>
    </row>
    <row r="790" spans="1:4">
      <c r="A790" s="32">
        <v>625</v>
      </c>
      <c r="B790" s="32" t="s">
        <v>89</v>
      </c>
    </row>
    <row r="791" spans="1:4">
      <c r="B791" s="32" t="s">
        <v>88</v>
      </c>
      <c r="C791" s="32">
        <f>SUM(C779:C790)</f>
        <v>1200</v>
      </c>
      <c r="D791" s="32">
        <f>SUM(D779:D790)</f>
        <v>800</v>
      </c>
    </row>
    <row r="794" spans="1:4">
      <c r="A794" s="32" t="s">
        <v>119</v>
      </c>
      <c r="B794" s="32" t="s">
        <v>204</v>
      </c>
    </row>
    <row r="796" spans="1:4">
      <c r="A796" s="32">
        <v>603</v>
      </c>
      <c r="B796" s="32" t="s">
        <v>98</v>
      </c>
    </row>
    <row r="797" spans="1:4">
      <c r="A797" s="32">
        <v>604</v>
      </c>
      <c r="B797" s="32" t="s">
        <v>97</v>
      </c>
    </row>
    <row r="798" spans="1:4">
      <c r="A798" s="32">
        <v>605</v>
      </c>
      <c r="B798" s="32" t="s">
        <v>96</v>
      </c>
    </row>
    <row r="799" spans="1:4">
      <c r="A799" s="32">
        <v>606</v>
      </c>
      <c r="B799" s="32" t="s">
        <v>95</v>
      </c>
    </row>
    <row r="800" spans="1:4">
      <c r="A800" s="32">
        <v>612</v>
      </c>
      <c r="B800" s="32" t="s">
        <v>94</v>
      </c>
    </row>
    <row r="801" spans="1:4">
      <c r="A801" s="32">
        <v>612</v>
      </c>
      <c r="B801" s="32" t="s">
        <v>93</v>
      </c>
      <c r="C801" s="32">
        <v>100</v>
      </c>
      <c r="D801" s="32">
        <v>100</v>
      </c>
    </row>
    <row r="802" spans="1:4">
      <c r="A802" s="32">
        <v>615</v>
      </c>
      <c r="B802" s="32" t="s">
        <v>92</v>
      </c>
    </row>
    <row r="803" spans="1:4">
      <c r="A803" s="32">
        <v>620</v>
      </c>
      <c r="B803" s="32" t="s">
        <v>157</v>
      </c>
      <c r="C803" s="32">
        <v>200</v>
      </c>
      <c r="D803" s="32">
        <v>200</v>
      </c>
    </row>
    <row r="804" spans="1:4">
      <c r="A804" s="32">
        <v>621</v>
      </c>
      <c r="B804" s="32" t="s">
        <v>158</v>
      </c>
    </row>
    <row r="805" spans="1:4">
      <c r="A805" s="32">
        <v>623</v>
      </c>
      <c r="B805" s="32" t="s">
        <v>91</v>
      </c>
      <c r="C805" s="32">
        <v>250</v>
      </c>
      <c r="D805" s="32">
        <v>100</v>
      </c>
    </row>
    <row r="806" spans="1:4">
      <c r="A806" s="32">
        <v>624</v>
      </c>
      <c r="B806" s="32" t="s">
        <v>90</v>
      </c>
    </row>
    <row r="807" spans="1:4">
      <c r="A807" s="32">
        <v>625</v>
      </c>
      <c r="B807" s="32" t="s">
        <v>89</v>
      </c>
    </row>
    <row r="808" spans="1:4">
      <c r="B808" s="32" t="s">
        <v>88</v>
      </c>
      <c r="C808" s="32">
        <f>SUM(C796:C807)</f>
        <v>550</v>
      </c>
      <c r="D808" s="32">
        <f>SUM(D796:D807)</f>
        <v>400</v>
      </c>
    </row>
    <row r="811" spans="1:4">
      <c r="A811" s="32" t="s">
        <v>168</v>
      </c>
      <c r="B811" s="32" t="s">
        <v>205</v>
      </c>
    </row>
    <row r="813" spans="1:4">
      <c r="A813" s="32">
        <v>603</v>
      </c>
      <c r="B813" s="32" t="s">
        <v>98</v>
      </c>
    </row>
    <row r="814" spans="1:4">
      <c r="A814" s="32">
        <v>604</v>
      </c>
      <c r="B814" s="32" t="s">
        <v>97</v>
      </c>
    </row>
    <row r="815" spans="1:4">
      <c r="A815" s="32">
        <v>605</v>
      </c>
      <c r="B815" s="32" t="s">
        <v>96</v>
      </c>
    </row>
    <row r="816" spans="1:4">
      <c r="A816" s="32">
        <v>606</v>
      </c>
      <c r="B816" s="32" t="s">
        <v>95</v>
      </c>
    </row>
    <row r="817" spans="1:4">
      <c r="A817" s="32">
        <v>612</v>
      </c>
      <c r="B817" s="32" t="s">
        <v>94</v>
      </c>
    </row>
    <row r="818" spans="1:4">
      <c r="A818" s="32">
        <v>612</v>
      </c>
      <c r="B818" s="32" t="s">
        <v>93</v>
      </c>
      <c r="C818" s="32">
        <v>200</v>
      </c>
      <c r="D818" s="32">
        <v>200</v>
      </c>
    </row>
    <row r="819" spans="1:4">
      <c r="A819" s="32">
        <v>615</v>
      </c>
      <c r="B819" s="32" t="s">
        <v>92</v>
      </c>
    </row>
    <row r="820" spans="1:4">
      <c r="A820" s="32">
        <v>620</v>
      </c>
      <c r="B820" s="32" t="s">
        <v>157</v>
      </c>
      <c r="C820" s="32">
        <v>400</v>
      </c>
      <c r="D820" s="32">
        <v>400</v>
      </c>
    </row>
    <row r="821" spans="1:4">
      <c r="A821" s="32">
        <v>621</v>
      </c>
      <c r="B821" s="32" t="s">
        <v>158</v>
      </c>
      <c r="C821" s="32">
        <v>100</v>
      </c>
      <c r="D821" s="32">
        <v>100</v>
      </c>
    </row>
    <row r="822" spans="1:4">
      <c r="A822" s="32">
        <v>623</v>
      </c>
      <c r="B822" s="32" t="s">
        <v>91</v>
      </c>
    </row>
    <row r="823" spans="1:4">
      <c r="A823" s="32">
        <v>624</v>
      </c>
      <c r="B823" s="32" t="s">
        <v>90</v>
      </c>
    </row>
    <row r="824" spans="1:4">
      <c r="A824" s="32">
        <v>625</v>
      </c>
      <c r="B824" s="32" t="s">
        <v>89</v>
      </c>
      <c r="C824" s="32">
        <v>100</v>
      </c>
      <c r="D824" s="32">
        <v>0</v>
      </c>
    </row>
    <row r="825" spans="1:4">
      <c r="B825" s="32" t="s">
        <v>88</v>
      </c>
      <c r="C825" s="32">
        <f>SUM(C813:C824)</f>
        <v>800</v>
      </c>
      <c r="D825" s="32">
        <f>SUM(D813:D824)</f>
        <v>700</v>
      </c>
    </row>
    <row r="828" spans="1:4">
      <c r="A828" s="32" t="s">
        <v>66</v>
      </c>
      <c r="B828" s="32" t="s">
        <v>123</v>
      </c>
    </row>
    <row r="830" spans="1:4">
      <c r="A830" s="32" t="s">
        <v>101</v>
      </c>
      <c r="C830" s="32" t="s">
        <v>41</v>
      </c>
      <c r="D830" s="32" t="s">
        <v>100</v>
      </c>
    </row>
    <row r="831" spans="1:4">
      <c r="A831" s="32">
        <v>603</v>
      </c>
      <c r="B831" s="32" t="s">
        <v>98</v>
      </c>
      <c r="C831" s="32">
        <f>C847+C864+C883+C900+C917+C934+C951+C968+C985+C1002</f>
        <v>240</v>
      </c>
      <c r="D831" s="32">
        <f>D847+D864+D883+D900+D917+D934+D951+D968+D985+D1002</f>
        <v>160</v>
      </c>
    </row>
    <row r="832" spans="1:4">
      <c r="A832" s="32">
        <v>604</v>
      </c>
      <c r="B832" s="32" t="s">
        <v>97</v>
      </c>
      <c r="C832" s="32">
        <f t="shared" ref="C832:D832" si="110">C848+C865+C884+C901+C918+C935+C952+C969+C986+C1003</f>
        <v>0</v>
      </c>
      <c r="D832" s="32">
        <f t="shared" si="110"/>
        <v>0</v>
      </c>
    </row>
    <row r="833" spans="1:4">
      <c r="A833" s="32">
        <v>605</v>
      </c>
      <c r="B833" s="32" t="s">
        <v>96</v>
      </c>
      <c r="C833" s="32">
        <f t="shared" ref="C833:D833" si="111">C849+C866+C885+C902+C919+C936+C953+C970+C987+C1004</f>
        <v>0</v>
      </c>
      <c r="D833" s="32">
        <f t="shared" si="111"/>
        <v>0</v>
      </c>
    </row>
    <row r="834" spans="1:4">
      <c r="A834" s="32">
        <v>606</v>
      </c>
      <c r="B834" s="32" t="s">
        <v>95</v>
      </c>
      <c r="C834" s="32">
        <f t="shared" ref="C834:D834" si="112">C850+C867+C886+C903+C920+C937+C954+C971+C988+C1005</f>
        <v>250</v>
      </c>
      <c r="D834" s="32">
        <f t="shared" si="112"/>
        <v>0</v>
      </c>
    </row>
    <row r="835" spans="1:4">
      <c r="A835" s="32">
        <v>612</v>
      </c>
      <c r="B835" s="32" t="s">
        <v>94</v>
      </c>
      <c r="C835" s="32">
        <f t="shared" ref="C835:D835" si="113">C851+C868+C887+C904+C921+C938+C955+C972+C989+C1006</f>
        <v>0</v>
      </c>
      <c r="D835" s="32">
        <f t="shared" si="113"/>
        <v>0</v>
      </c>
    </row>
    <row r="836" spans="1:4">
      <c r="A836" s="32">
        <v>613</v>
      </c>
      <c r="B836" s="32" t="s">
        <v>93</v>
      </c>
      <c r="C836" s="32">
        <f t="shared" ref="C836:D836" si="114">C852+C869+C888+C905+C922+C939+C956+C973+C990+C1007</f>
        <v>300</v>
      </c>
      <c r="D836" s="32">
        <f t="shared" si="114"/>
        <v>100</v>
      </c>
    </row>
    <row r="837" spans="1:4">
      <c r="A837" s="32">
        <v>615</v>
      </c>
      <c r="B837" s="32" t="s">
        <v>92</v>
      </c>
      <c r="C837" s="32">
        <f t="shared" ref="C837:D837" si="115">C853+C870+C889+C906+C923+C940+C957+C974+C991+C1008</f>
        <v>0</v>
      </c>
      <c r="D837" s="32">
        <f t="shared" si="115"/>
        <v>0</v>
      </c>
    </row>
    <row r="838" spans="1:4">
      <c r="A838" s="32">
        <v>620</v>
      </c>
      <c r="B838" s="32" t="s">
        <v>157</v>
      </c>
      <c r="C838" s="32">
        <f t="shared" ref="C838:D838" si="116">C854+C871+C890+C907+C924+C941+C958+C975+C992+C1009</f>
        <v>1550</v>
      </c>
      <c r="D838" s="32">
        <f t="shared" si="116"/>
        <v>400</v>
      </c>
    </row>
    <row r="839" spans="1:4">
      <c r="A839" s="32">
        <v>621</v>
      </c>
      <c r="B839" s="32" t="s">
        <v>158</v>
      </c>
      <c r="C839" s="32">
        <f t="shared" ref="C839:D839" si="117">C855+C872+C891+C908+C925+C942+C959+C976+C993+C1010</f>
        <v>1000</v>
      </c>
      <c r="D839" s="32">
        <f t="shared" si="117"/>
        <v>100</v>
      </c>
    </row>
    <row r="840" spans="1:4">
      <c r="A840" s="32">
        <v>623</v>
      </c>
      <c r="B840" s="32" t="s">
        <v>91</v>
      </c>
      <c r="C840" s="32">
        <f t="shared" ref="C840:D840" si="118">C856+C873+C892+C909+C926+C943+C960+C977+C994+C1011</f>
        <v>0</v>
      </c>
      <c r="D840" s="32">
        <f t="shared" si="118"/>
        <v>0</v>
      </c>
    </row>
    <row r="841" spans="1:4">
      <c r="A841" s="32">
        <v>624</v>
      </c>
      <c r="B841" s="32" t="s">
        <v>90</v>
      </c>
      <c r="C841" s="32">
        <f t="shared" ref="C841:D841" si="119">C857+C874+C893+C910+C927+C944+C961+C978+C995+C1012</f>
        <v>200</v>
      </c>
      <c r="D841" s="32">
        <f t="shared" si="119"/>
        <v>150</v>
      </c>
    </row>
    <row r="842" spans="1:4">
      <c r="A842" s="32">
        <v>625</v>
      </c>
      <c r="B842" s="32" t="s">
        <v>89</v>
      </c>
      <c r="C842" s="32">
        <f t="shared" ref="C842:D842" si="120">C858+C875+C894+C911+C928+C945+C962+C979+C996+C1013</f>
        <v>0</v>
      </c>
      <c r="D842" s="32">
        <f t="shared" si="120"/>
        <v>0</v>
      </c>
    </row>
    <row r="843" spans="1:4">
      <c r="C843" s="32">
        <f>SUM(C831:C842)</f>
        <v>3540</v>
      </c>
      <c r="D843" s="32">
        <f>SUM(D831:D842)</f>
        <v>910</v>
      </c>
    </row>
    <row r="845" spans="1:4">
      <c r="A845" s="32" t="s">
        <v>99</v>
      </c>
      <c r="B845" s="32" t="s">
        <v>122</v>
      </c>
    </row>
    <row r="847" spans="1:4">
      <c r="A847" s="32">
        <v>603</v>
      </c>
      <c r="B847" s="32" t="s">
        <v>98</v>
      </c>
    </row>
    <row r="848" spans="1:4">
      <c r="A848" s="32">
        <v>604</v>
      </c>
      <c r="B848" s="32" t="s">
        <v>97</v>
      </c>
    </row>
    <row r="849" spans="1:4">
      <c r="A849" s="32">
        <v>605</v>
      </c>
      <c r="B849" s="32" t="s">
        <v>96</v>
      </c>
    </row>
    <row r="850" spans="1:4">
      <c r="A850" s="32">
        <v>606</v>
      </c>
      <c r="B850" s="32" t="s">
        <v>95</v>
      </c>
      <c r="C850" s="32">
        <v>20</v>
      </c>
      <c r="D850" s="32">
        <v>0</v>
      </c>
    </row>
    <row r="851" spans="1:4">
      <c r="A851" s="32">
        <v>612</v>
      </c>
      <c r="B851" s="32" t="s">
        <v>94</v>
      </c>
    </row>
    <row r="852" spans="1:4">
      <c r="A852" s="32">
        <v>613</v>
      </c>
      <c r="B852" s="32" t="s">
        <v>93</v>
      </c>
    </row>
    <row r="853" spans="1:4">
      <c r="A853" s="32">
        <v>615</v>
      </c>
      <c r="B853" s="32" t="s">
        <v>92</v>
      </c>
    </row>
    <row r="854" spans="1:4">
      <c r="A854" s="32">
        <v>620</v>
      </c>
      <c r="B854" s="32" t="s">
        <v>157</v>
      </c>
      <c r="C854" s="32">
        <v>150</v>
      </c>
      <c r="D854" s="32">
        <v>0</v>
      </c>
    </row>
    <row r="855" spans="1:4">
      <c r="A855" s="32">
        <v>621</v>
      </c>
      <c r="B855" s="32" t="s">
        <v>158</v>
      </c>
      <c r="C855" s="32">
        <v>100</v>
      </c>
      <c r="D855" s="32">
        <v>0</v>
      </c>
    </row>
    <row r="856" spans="1:4">
      <c r="A856" s="32">
        <v>623</v>
      </c>
      <c r="B856" s="32" t="s">
        <v>91</v>
      </c>
    </row>
    <row r="857" spans="1:4">
      <c r="A857" s="32">
        <v>624</v>
      </c>
      <c r="B857" s="32" t="s">
        <v>90</v>
      </c>
      <c r="C857" s="32">
        <v>50</v>
      </c>
      <c r="D857" s="32">
        <v>0</v>
      </c>
    </row>
    <row r="858" spans="1:4">
      <c r="A858" s="32">
        <v>625</v>
      </c>
      <c r="B858" s="32" t="s">
        <v>89</v>
      </c>
    </row>
    <row r="859" spans="1:4">
      <c r="B859" s="32" t="s">
        <v>88</v>
      </c>
      <c r="C859" s="32">
        <f>SUM(C847:C858)</f>
        <v>320</v>
      </c>
      <c r="D859" s="32">
        <f>SUM(D847:D858)</f>
        <v>0</v>
      </c>
    </row>
    <row r="862" spans="1:4">
      <c r="A862" s="32" t="s">
        <v>106</v>
      </c>
      <c r="B862" s="32" t="s">
        <v>121</v>
      </c>
    </row>
    <row r="864" spans="1:4">
      <c r="A864" s="32">
        <v>603</v>
      </c>
      <c r="B864" s="32" t="s">
        <v>98</v>
      </c>
    </row>
    <row r="865" spans="1:4">
      <c r="A865" s="32">
        <v>604</v>
      </c>
      <c r="B865" s="32" t="s">
        <v>97</v>
      </c>
    </row>
    <row r="866" spans="1:4">
      <c r="A866" s="32">
        <v>605</v>
      </c>
      <c r="B866" s="32" t="s">
        <v>96</v>
      </c>
    </row>
    <row r="867" spans="1:4">
      <c r="A867" s="32">
        <v>606</v>
      </c>
      <c r="B867" s="32" t="s">
        <v>95</v>
      </c>
      <c r="C867" s="32">
        <v>50</v>
      </c>
      <c r="D867" s="32">
        <v>0</v>
      </c>
    </row>
    <row r="868" spans="1:4">
      <c r="A868" s="32">
        <v>612</v>
      </c>
      <c r="B868" s="32" t="s">
        <v>94</v>
      </c>
    </row>
    <row r="869" spans="1:4">
      <c r="A869" s="32">
        <v>613</v>
      </c>
      <c r="B869" s="32" t="s">
        <v>93</v>
      </c>
    </row>
    <row r="870" spans="1:4">
      <c r="A870" s="32">
        <v>615</v>
      </c>
      <c r="B870" s="32" t="s">
        <v>92</v>
      </c>
    </row>
    <row r="871" spans="1:4">
      <c r="A871" s="32">
        <v>620</v>
      </c>
      <c r="B871" s="32" t="s">
        <v>157</v>
      </c>
      <c r="C871" s="32">
        <v>150</v>
      </c>
      <c r="D871" s="32">
        <v>0</v>
      </c>
    </row>
    <row r="872" spans="1:4">
      <c r="A872" s="32">
        <v>621</v>
      </c>
      <c r="B872" s="32" t="s">
        <v>158</v>
      </c>
      <c r="C872" s="32">
        <v>100</v>
      </c>
      <c r="D872" s="32">
        <v>0</v>
      </c>
    </row>
    <row r="873" spans="1:4">
      <c r="A873" s="32">
        <v>623</v>
      </c>
      <c r="B873" s="32" t="s">
        <v>91</v>
      </c>
    </row>
    <row r="874" spans="1:4">
      <c r="A874" s="32">
        <v>624</v>
      </c>
      <c r="B874" s="32" t="s">
        <v>90</v>
      </c>
    </row>
    <row r="875" spans="1:4">
      <c r="A875" s="32">
        <v>625</v>
      </c>
      <c r="B875" s="32" t="s">
        <v>89</v>
      </c>
    </row>
    <row r="876" spans="1:4">
      <c r="B876" s="32" t="s">
        <v>88</v>
      </c>
      <c r="C876" s="32">
        <f>SUM(C864:C875)</f>
        <v>300</v>
      </c>
      <c r="D876" s="32">
        <f>SUM(D864:D875)</f>
        <v>0</v>
      </c>
    </row>
    <row r="881" spans="1:4">
      <c r="A881" s="32" t="s">
        <v>104</v>
      </c>
      <c r="B881" s="32" t="s">
        <v>120</v>
      </c>
    </row>
    <row r="883" spans="1:4">
      <c r="A883" s="32">
        <v>603</v>
      </c>
      <c r="B883" s="32" t="s">
        <v>98</v>
      </c>
    </row>
    <row r="884" spans="1:4">
      <c r="A884" s="32">
        <v>604</v>
      </c>
      <c r="B884" s="32" t="s">
        <v>97</v>
      </c>
    </row>
    <row r="885" spans="1:4">
      <c r="A885" s="32">
        <v>605</v>
      </c>
      <c r="B885" s="32" t="s">
        <v>96</v>
      </c>
    </row>
    <row r="886" spans="1:4">
      <c r="A886" s="32">
        <v>606</v>
      </c>
      <c r="B886" s="32" t="s">
        <v>95</v>
      </c>
      <c r="C886" s="32">
        <v>20</v>
      </c>
      <c r="D886" s="32">
        <v>0</v>
      </c>
    </row>
    <row r="887" spans="1:4">
      <c r="A887" s="32">
        <v>612</v>
      </c>
      <c r="B887" s="32" t="s">
        <v>94</v>
      </c>
    </row>
    <row r="888" spans="1:4">
      <c r="A888" s="32">
        <v>613</v>
      </c>
      <c r="B888" s="32" t="s">
        <v>93</v>
      </c>
    </row>
    <row r="889" spans="1:4">
      <c r="A889" s="32">
        <v>615</v>
      </c>
      <c r="B889" s="32" t="s">
        <v>92</v>
      </c>
    </row>
    <row r="890" spans="1:4">
      <c r="A890" s="32">
        <v>620</v>
      </c>
      <c r="B890" s="32" t="s">
        <v>157</v>
      </c>
      <c r="C890" s="32">
        <v>150</v>
      </c>
      <c r="D890" s="32">
        <v>100</v>
      </c>
    </row>
    <row r="891" spans="1:4">
      <c r="A891" s="32">
        <v>621</v>
      </c>
      <c r="B891" s="32" t="s">
        <v>158</v>
      </c>
      <c r="C891" s="32">
        <v>100</v>
      </c>
      <c r="D891" s="32">
        <v>0</v>
      </c>
    </row>
    <row r="892" spans="1:4">
      <c r="A892" s="32">
        <v>623</v>
      </c>
      <c r="B892" s="32" t="s">
        <v>91</v>
      </c>
    </row>
    <row r="893" spans="1:4">
      <c r="A893" s="32">
        <v>624</v>
      </c>
      <c r="B893" s="32" t="s">
        <v>90</v>
      </c>
      <c r="C893" s="32">
        <v>150</v>
      </c>
      <c r="D893" s="32">
        <v>150</v>
      </c>
    </row>
    <row r="894" spans="1:4">
      <c r="A894" s="32">
        <v>625</v>
      </c>
      <c r="B894" s="32" t="s">
        <v>89</v>
      </c>
    </row>
    <row r="895" spans="1:4">
      <c r="B895" s="32" t="s">
        <v>88</v>
      </c>
      <c r="C895" s="32">
        <f>SUM(C883:C894)</f>
        <v>420</v>
      </c>
      <c r="D895" s="32">
        <f>SUM(D883:D894)</f>
        <v>250</v>
      </c>
    </row>
    <row r="898" spans="1:4">
      <c r="A898" s="32" t="s">
        <v>103</v>
      </c>
      <c r="B898" s="32" t="s">
        <v>144</v>
      </c>
    </row>
    <row r="900" spans="1:4">
      <c r="A900" s="32">
        <v>603</v>
      </c>
      <c r="B900" s="32" t="s">
        <v>98</v>
      </c>
    </row>
    <row r="901" spans="1:4">
      <c r="A901" s="32">
        <v>604</v>
      </c>
      <c r="B901" s="32" t="s">
        <v>97</v>
      </c>
    </row>
    <row r="902" spans="1:4">
      <c r="A902" s="32">
        <v>605</v>
      </c>
      <c r="B902" s="32" t="s">
        <v>96</v>
      </c>
    </row>
    <row r="903" spans="1:4">
      <c r="A903" s="32">
        <v>606</v>
      </c>
      <c r="B903" s="32" t="s">
        <v>95</v>
      </c>
      <c r="C903" s="32">
        <v>20</v>
      </c>
      <c r="D903" s="32">
        <v>0</v>
      </c>
    </row>
    <row r="904" spans="1:4">
      <c r="A904" s="32">
        <v>612</v>
      </c>
      <c r="B904" s="32" t="s">
        <v>94</v>
      </c>
    </row>
    <row r="905" spans="1:4">
      <c r="A905" s="32">
        <v>613</v>
      </c>
      <c r="B905" s="32" t="s">
        <v>93</v>
      </c>
      <c r="C905" s="32">
        <v>150</v>
      </c>
      <c r="D905" s="32">
        <v>100</v>
      </c>
    </row>
    <row r="906" spans="1:4">
      <c r="A906" s="32">
        <v>615</v>
      </c>
      <c r="B906" s="32" t="s">
        <v>92</v>
      </c>
    </row>
    <row r="907" spans="1:4">
      <c r="A907" s="32">
        <v>620</v>
      </c>
      <c r="B907" s="32" t="s">
        <v>157</v>
      </c>
      <c r="C907" s="32">
        <v>150</v>
      </c>
      <c r="D907" s="32">
        <v>100</v>
      </c>
    </row>
    <row r="908" spans="1:4">
      <c r="A908" s="32">
        <v>621</v>
      </c>
      <c r="B908" s="32" t="s">
        <v>158</v>
      </c>
      <c r="C908" s="32">
        <v>100</v>
      </c>
      <c r="D908" s="32">
        <v>100</v>
      </c>
    </row>
    <row r="909" spans="1:4">
      <c r="A909" s="32">
        <v>623</v>
      </c>
      <c r="B909" s="32" t="s">
        <v>91</v>
      </c>
    </row>
    <row r="910" spans="1:4">
      <c r="A910" s="32">
        <v>624</v>
      </c>
      <c r="B910" s="32" t="s">
        <v>90</v>
      </c>
    </row>
    <row r="911" spans="1:4">
      <c r="A911" s="32">
        <v>625</v>
      </c>
      <c r="B911" s="32" t="s">
        <v>89</v>
      </c>
    </row>
    <row r="912" spans="1:4">
      <c r="B912" s="32" t="s">
        <v>88</v>
      </c>
      <c r="C912" s="32">
        <f>SUM(C900:C911)</f>
        <v>420</v>
      </c>
      <c r="D912" s="32">
        <f>SUM(D900:D911)</f>
        <v>300</v>
      </c>
    </row>
    <row r="915" spans="1:4">
      <c r="A915" s="32" t="s">
        <v>112</v>
      </c>
      <c r="B915" s="32" t="s">
        <v>145</v>
      </c>
    </row>
    <row r="917" spans="1:4">
      <c r="A917" s="32">
        <v>603</v>
      </c>
      <c r="B917" s="32" t="s">
        <v>98</v>
      </c>
      <c r="C917" s="32">
        <v>160</v>
      </c>
      <c r="D917" s="32">
        <v>160</v>
      </c>
    </row>
    <row r="918" spans="1:4">
      <c r="A918" s="32">
        <v>604</v>
      </c>
      <c r="B918" s="32" t="s">
        <v>97</v>
      </c>
    </row>
    <row r="919" spans="1:4">
      <c r="A919" s="32">
        <v>605</v>
      </c>
      <c r="B919" s="32" t="s">
        <v>96</v>
      </c>
    </row>
    <row r="920" spans="1:4">
      <c r="A920" s="32">
        <v>606</v>
      </c>
      <c r="B920" s="32" t="s">
        <v>95</v>
      </c>
      <c r="C920" s="32">
        <v>40</v>
      </c>
      <c r="D920" s="32">
        <v>0</v>
      </c>
    </row>
    <row r="921" spans="1:4">
      <c r="A921" s="32">
        <v>612</v>
      </c>
      <c r="B921" s="32" t="s">
        <v>94</v>
      </c>
    </row>
    <row r="922" spans="1:4">
      <c r="A922" s="32">
        <v>613</v>
      </c>
      <c r="B922" s="32" t="s">
        <v>93</v>
      </c>
    </row>
    <row r="923" spans="1:4">
      <c r="A923" s="32">
        <v>615</v>
      </c>
      <c r="B923" s="32" t="s">
        <v>92</v>
      </c>
    </row>
    <row r="924" spans="1:4">
      <c r="A924" s="32">
        <v>620</v>
      </c>
      <c r="B924" s="32" t="s">
        <v>157</v>
      </c>
      <c r="C924" s="32">
        <v>250</v>
      </c>
      <c r="D924" s="32">
        <v>100</v>
      </c>
    </row>
    <row r="925" spans="1:4">
      <c r="A925" s="32">
        <v>621</v>
      </c>
      <c r="B925" s="32" t="s">
        <v>158</v>
      </c>
      <c r="C925" s="32">
        <v>100</v>
      </c>
      <c r="D925" s="32">
        <v>0</v>
      </c>
    </row>
    <row r="926" spans="1:4">
      <c r="A926" s="32">
        <v>623</v>
      </c>
      <c r="B926" s="32" t="s">
        <v>91</v>
      </c>
    </row>
    <row r="927" spans="1:4">
      <c r="A927" s="32">
        <v>624</v>
      </c>
      <c r="B927" s="32" t="s">
        <v>90</v>
      </c>
    </row>
    <row r="928" spans="1:4">
      <c r="A928" s="32">
        <v>625</v>
      </c>
      <c r="B928" s="32" t="s">
        <v>89</v>
      </c>
    </row>
    <row r="929" spans="1:4">
      <c r="B929" s="32" t="s">
        <v>88</v>
      </c>
      <c r="C929" s="32">
        <f>SUM(C917:C928)</f>
        <v>550</v>
      </c>
      <c r="D929" s="32">
        <f>SUM(D917:D928)</f>
        <v>260</v>
      </c>
    </row>
    <row r="932" spans="1:4">
      <c r="A932" s="32" t="s">
        <v>111</v>
      </c>
      <c r="B932" s="32" t="s">
        <v>166</v>
      </c>
    </row>
    <row r="934" spans="1:4">
      <c r="A934" s="32">
        <v>603</v>
      </c>
      <c r="B934" s="32" t="s">
        <v>98</v>
      </c>
      <c r="C934" s="32">
        <v>80</v>
      </c>
      <c r="D934" s="32">
        <v>0</v>
      </c>
    </row>
    <row r="935" spans="1:4">
      <c r="A935" s="32">
        <v>604</v>
      </c>
      <c r="B935" s="32" t="s">
        <v>97</v>
      </c>
    </row>
    <row r="936" spans="1:4">
      <c r="A936" s="32">
        <v>605</v>
      </c>
      <c r="B936" s="32" t="s">
        <v>96</v>
      </c>
    </row>
    <row r="937" spans="1:4">
      <c r="A937" s="32">
        <v>606</v>
      </c>
      <c r="B937" s="32" t="s">
        <v>95</v>
      </c>
      <c r="C937" s="32">
        <v>20</v>
      </c>
      <c r="D937" s="32">
        <v>0</v>
      </c>
    </row>
    <row r="938" spans="1:4">
      <c r="A938" s="32">
        <v>612</v>
      </c>
      <c r="B938" s="32" t="s">
        <v>94</v>
      </c>
    </row>
    <row r="939" spans="1:4">
      <c r="A939" s="32">
        <v>613</v>
      </c>
      <c r="B939" s="32" t="s">
        <v>93</v>
      </c>
    </row>
    <row r="940" spans="1:4">
      <c r="A940" s="32">
        <v>615</v>
      </c>
      <c r="B940" s="32" t="s">
        <v>92</v>
      </c>
    </row>
    <row r="941" spans="1:4">
      <c r="A941" s="32">
        <v>620</v>
      </c>
      <c r="B941" s="32" t="s">
        <v>157</v>
      </c>
      <c r="C941" s="32">
        <v>150</v>
      </c>
      <c r="D941" s="32">
        <v>0</v>
      </c>
    </row>
    <row r="942" spans="1:4">
      <c r="A942" s="32">
        <v>621</v>
      </c>
      <c r="B942" s="32" t="s">
        <v>158</v>
      </c>
      <c r="C942" s="32">
        <v>100</v>
      </c>
      <c r="D942" s="32">
        <v>0</v>
      </c>
    </row>
    <row r="943" spans="1:4">
      <c r="A943" s="32">
        <v>623</v>
      </c>
      <c r="B943" s="32" t="s">
        <v>91</v>
      </c>
    </row>
    <row r="944" spans="1:4">
      <c r="A944" s="32">
        <v>624</v>
      </c>
      <c r="B944" s="32" t="s">
        <v>90</v>
      </c>
    </row>
    <row r="945" spans="1:4">
      <c r="A945" s="32">
        <v>625</v>
      </c>
      <c r="B945" s="32" t="s">
        <v>89</v>
      </c>
    </row>
    <row r="946" spans="1:4">
      <c r="B946" s="32" t="s">
        <v>88</v>
      </c>
      <c r="C946" s="32">
        <f>SUM(C934:C945)</f>
        <v>350</v>
      </c>
      <c r="D946" s="32">
        <f>SUM(D934:D945)</f>
        <v>0</v>
      </c>
    </row>
    <row r="949" spans="1:4">
      <c r="A949" s="32" t="s">
        <v>119</v>
      </c>
      <c r="B949" s="32" t="s">
        <v>167</v>
      </c>
    </row>
    <row r="951" spans="1:4">
      <c r="A951" s="32">
        <v>603</v>
      </c>
      <c r="B951" s="32" t="s">
        <v>98</v>
      </c>
    </row>
    <row r="952" spans="1:4">
      <c r="A952" s="32">
        <v>604</v>
      </c>
      <c r="B952" s="32" t="s">
        <v>97</v>
      </c>
    </row>
    <row r="953" spans="1:4">
      <c r="A953" s="32">
        <v>605</v>
      </c>
      <c r="B953" s="32" t="s">
        <v>96</v>
      </c>
    </row>
    <row r="954" spans="1:4">
      <c r="A954" s="32">
        <v>606</v>
      </c>
      <c r="B954" s="32" t="s">
        <v>95</v>
      </c>
      <c r="C954" s="32">
        <v>20</v>
      </c>
      <c r="D954" s="32">
        <v>0</v>
      </c>
    </row>
    <row r="955" spans="1:4">
      <c r="A955" s="32">
        <v>612</v>
      </c>
      <c r="B955" s="32" t="s">
        <v>94</v>
      </c>
    </row>
    <row r="956" spans="1:4">
      <c r="A956" s="32">
        <v>613</v>
      </c>
      <c r="B956" s="32" t="s">
        <v>93</v>
      </c>
      <c r="C956" s="32">
        <v>150</v>
      </c>
      <c r="D956" s="32">
        <v>0</v>
      </c>
    </row>
    <row r="957" spans="1:4">
      <c r="A957" s="32">
        <v>615</v>
      </c>
      <c r="B957" s="32" t="s">
        <v>92</v>
      </c>
    </row>
    <row r="958" spans="1:4">
      <c r="A958" s="32">
        <v>620</v>
      </c>
      <c r="B958" s="32" t="s">
        <v>157</v>
      </c>
      <c r="C958" s="32">
        <v>150</v>
      </c>
      <c r="D958" s="32">
        <v>0</v>
      </c>
    </row>
    <row r="959" spans="1:4">
      <c r="A959" s="32">
        <v>621</v>
      </c>
      <c r="B959" s="32" t="s">
        <v>158</v>
      </c>
      <c r="C959" s="32">
        <v>100</v>
      </c>
      <c r="D959" s="32">
        <v>0</v>
      </c>
    </row>
    <row r="960" spans="1:4">
      <c r="A960" s="32">
        <v>623</v>
      </c>
      <c r="B960" s="32" t="s">
        <v>91</v>
      </c>
    </row>
    <row r="961" spans="1:4">
      <c r="A961" s="32">
        <v>624</v>
      </c>
      <c r="B961" s="32" t="s">
        <v>90</v>
      </c>
    </row>
    <row r="962" spans="1:4">
      <c r="A962" s="32">
        <v>625</v>
      </c>
      <c r="B962" s="32" t="s">
        <v>89</v>
      </c>
    </row>
    <row r="963" spans="1:4">
      <c r="B963" s="32" t="s">
        <v>88</v>
      </c>
      <c r="C963" s="32">
        <f>SUM(C951:C962)</f>
        <v>420</v>
      </c>
      <c r="D963" s="32">
        <v>0</v>
      </c>
    </row>
    <row r="966" spans="1:4">
      <c r="A966" s="32" t="s">
        <v>168</v>
      </c>
      <c r="B966" s="32" t="s">
        <v>146</v>
      </c>
    </row>
    <row r="968" spans="1:4">
      <c r="A968" s="32">
        <v>603</v>
      </c>
      <c r="B968" s="32" t="s">
        <v>98</v>
      </c>
    </row>
    <row r="969" spans="1:4">
      <c r="A969" s="32">
        <v>604</v>
      </c>
      <c r="B969" s="32" t="s">
        <v>97</v>
      </c>
    </row>
    <row r="970" spans="1:4">
      <c r="A970" s="32">
        <v>605</v>
      </c>
      <c r="B970" s="32" t="s">
        <v>96</v>
      </c>
    </row>
    <row r="971" spans="1:4">
      <c r="A971" s="32">
        <v>606</v>
      </c>
      <c r="B971" s="32" t="s">
        <v>95</v>
      </c>
      <c r="C971" s="32">
        <v>20</v>
      </c>
      <c r="D971" s="32">
        <v>0</v>
      </c>
    </row>
    <row r="972" spans="1:4">
      <c r="A972" s="32">
        <v>612</v>
      </c>
      <c r="B972" s="32" t="s">
        <v>94</v>
      </c>
    </row>
    <row r="973" spans="1:4">
      <c r="A973" s="32">
        <v>613</v>
      </c>
      <c r="B973" s="32" t="s">
        <v>93</v>
      </c>
    </row>
    <row r="974" spans="1:4">
      <c r="A974" s="32">
        <v>615</v>
      </c>
      <c r="B974" s="32" t="s">
        <v>92</v>
      </c>
    </row>
    <row r="975" spans="1:4">
      <c r="A975" s="32">
        <v>620</v>
      </c>
      <c r="B975" s="32" t="s">
        <v>157</v>
      </c>
      <c r="C975" s="32">
        <v>150</v>
      </c>
      <c r="D975" s="32">
        <v>100</v>
      </c>
    </row>
    <row r="976" spans="1:4">
      <c r="A976" s="32">
        <v>621</v>
      </c>
      <c r="B976" s="32" t="s">
        <v>158</v>
      </c>
      <c r="C976" s="32">
        <v>100</v>
      </c>
      <c r="D976" s="32">
        <v>0</v>
      </c>
    </row>
    <row r="977" spans="1:4">
      <c r="A977" s="32">
        <v>623</v>
      </c>
      <c r="B977" s="32" t="s">
        <v>91</v>
      </c>
    </row>
    <row r="978" spans="1:4">
      <c r="A978" s="32">
        <v>624</v>
      </c>
      <c r="B978" s="32" t="s">
        <v>90</v>
      </c>
    </row>
    <row r="979" spans="1:4">
      <c r="A979" s="32">
        <v>625</v>
      </c>
      <c r="B979" s="32" t="s">
        <v>89</v>
      </c>
    </row>
    <row r="980" spans="1:4">
      <c r="B980" s="32" t="s">
        <v>88</v>
      </c>
      <c r="C980" s="32">
        <f>SUM(C968:C979)</f>
        <v>270</v>
      </c>
      <c r="D980" s="32">
        <f>SUM(D968:D979)</f>
        <v>100</v>
      </c>
    </row>
    <row r="983" spans="1:4">
      <c r="A983" s="32" t="s">
        <v>169</v>
      </c>
      <c r="B983" s="32" t="s">
        <v>171</v>
      </c>
    </row>
    <row r="985" spans="1:4">
      <c r="A985" s="32">
        <v>603</v>
      </c>
      <c r="B985" s="32" t="s">
        <v>98</v>
      </c>
    </row>
    <row r="986" spans="1:4">
      <c r="A986" s="32">
        <v>604</v>
      </c>
      <c r="B986" s="32" t="s">
        <v>97</v>
      </c>
    </row>
    <row r="987" spans="1:4">
      <c r="A987" s="32">
        <v>605</v>
      </c>
      <c r="B987" s="32" t="s">
        <v>96</v>
      </c>
    </row>
    <row r="988" spans="1:4">
      <c r="A988" s="32">
        <v>606</v>
      </c>
      <c r="B988" s="32" t="s">
        <v>95</v>
      </c>
      <c r="C988" s="32">
        <v>20</v>
      </c>
      <c r="D988" s="32">
        <v>0</v>
      </c>
    </row>
    <row r="989" spans="1:4">
      <c r="A989" s="32">
        <v>612</v>
      </c>
      <c r="B989" s="32" t="s">
        <v>94</v>
      </c>
    </row>
    <row r="990" spans="1:4">
      <c r="A990" s="32">
        <v>613</v>
      </c>
      <c r="B990" s="32" t="s">
        <v>93</v>
      </c>
    </row>
    <row r="991" spans="1:4">
      <c r="A991" s="32">
        <v>615</v>
      </c>
      <c r="B991" s="32" t="s">
        <v>92</v>
      </c>
    </row>
    <row r="992" spans="1:4">
      <c r="A992" s="32">
        <v>620</v>
      </c>
      <c r="B992" s="32" t="s">
        <v>157</v>
      </c>
      <c r="C992" s="32">
        <v>100</v>
      </c>
      <c r="D992" s="32">
        <v>0</v>
      </c>
    </row>
    <row r="993" spans="1:4">
      <c r="A993" s="32">
        <v>621</v>
      </c>
      <c r="B993" s="32" t="s">
        <v>158</v>
      </c>
      <c r="C993" s="32">
        <v>100</v>
      </c>
      <c r="D993" s="32">
        <v>0</v>
      </c>
    </row>
    <row r="994" spans="1:4">
      <c r="A994" s="32">
        <v>623</v>
      </c>
      <c r="B994" s="32" t="s">
        <v>91</v>
      </c>
    </row>
    <row r="995" spans="1:4">
      <c r="A995" s="32">
        <v>624</v>
      </c>
      <c r="B995" s="32" t="s">
        <v>90</v>
      </c>
    </row>
    <row r="996" spans="1:4">
      <c r="A996" s="32">
        <v>625</v>
      </c>
      <c r="B996" s="32" t="s">
        <v>89</v>
      </c>
    </row>
    <row r="997" spans="1:4">
      <c r="B997" s="32" t="s">
        <v>88</v>
      </c>
      <c r="C997" s="32">
        <f>SUM(C985:C996)</f>
        <v>220</v>
      </c>
      <c r="D997" s="32">
        <v>0</v>
      </c>
    </row>
    <row r="1000" spans="1:4">
      <c r="A1000" s="32" t="s">
        <v>170</v>
      </c>
      <c r="B1000" s="32" t="s">
        <v>172</v>
      </c>
    </row>
    <row r="1002" spans="1:4">
      <c r="A1002" s="32">
        <v>603</v>
      </c>
      <c r="B1002" s="32" t="s">
        <v>98</v>
      </c>
    </row>
    <row r="1003" spans="1:4">
      <c r="A1003" s="32">
        <v>604</v>
      </c>
      <c r="B1003" s="32" t="s">
        <v>97</v>
      </c>
    </row>
    <row r="1004" spans="1:4">
      <c r="A1004" s="32">
        <v>605</v>
      </c>
      <c r="B1004" s="32" t="s">
        <v>96</v>
      </c>
    </row>
    <row r="1005" spans="1:4">
      <c r="A1005" s="32">
        <v>606</v>
      </c>
      <c r="B1005" s="32" t="s">
        <v>95</v>
      </c>
      <c r="C1005" s="32">
        <v>20</v>
      </c>
      <c r="D1005" s="32">
        <v>0</v>
      </c>
    </row>
    <row r="1006" spans="1:4">
      <c r="A1006" s="32">
        <v>612</v>
      </c>
      <c r="B1006" s="32" t="s">
        <v>94</v>
      </c>
    </row>
    <row r="1007" spans="1:4">
      <c r="A1007" s="32">
        <v>613</v>
      </c>
      <c r="B1007" s="32" t="s">
        <v>93</v>
      </c>
    </row>
    <row r="1008" spans="1:4">
      <c r="A1008" s="32">
        <v>615</v>
      </c>
      <c r="B1008" s="32" t="s">
        <v>92</v>
      </c>
    </row>
    <row r="1009" spans="1:4">
      <c r="A1009" s="32">
        <v>620</v>
      </c>
      <c r="B1009" s="32" t="s">
        <v>157</v>
      </c>
      <c r="C1009" s="32">
        <v>150</v>
      </c>
      <c r="D1009" s="32">
        <v>0</v>
      </c>
    </row>
    <row r="1010" spans="1:4">
      <c r="A1010" s="32">
        <v>621</v>
      </c>
      <c r="B1010" s="32" t="s">
        <v>158</v>
      </c>
      <c r="C1010" s="32">
        <v>100</v>
      </c>
      <c r="D1010" s="32">
        <v>0</v>
      </c>
    </row>
    <row r="1011" spans="1:4">
      <c r="A1011" s="32">
        <v>623</v>
      </c>
      <c r="B1011" s="32" t="s">
        <v>91</v>
      </c>
    </row>
    <row r="1012" spans="1:4">
      <c r="A1012" s="32">
        <v>624</v>
      </c>
      <c r="B1012" s="32" t="s">
        <v>90</v>
      </c>
    </row>
    <row r="1013" spans="1:4">
      <c r="A1013" s="32">
        <v>625</v>
      </c>
      <c r="B1013" s="32" t="s">
        <v>89</v>
      </c>
    </row>
    <row r="1014" spans="1:4">
      <c r="B1014" s="32" t="s">
        <v>88</v>
      </c>
      <c r="C1014" s="32">
        <f>SUM(C1002:C1013)</f>
        <v>270</v>
      </c>
      <c r="D1014" s="32">
        <v>0</v>
      </c>
    </row>
    <row r="1017" spans="1:4">
      <c r="A1017" s="32" t="s">
        <v>68</v>
      </c>
      <c r="B1017" s="32" t="str">
        <f>'TierII Summary'!B16</f>
        <v>Languages Graduate Student Association</v>
      </c>
    </row>
    <row r="1019" spans="1:4">
      <c r="A1019" s="32" t="s">
        <v>101</v>
      </c>
      <c r="C1019" s="32" t="s">
        <v>41</v>
      </c>
      <c r="D1019" s="32" t="s">
        <v>100</v>
      </c>
    </row>
    <row r="1020" spans="1:4">
      <c r="A1020" s="32">
        <v>603</v>
      </c>
      <c r="B1020" s="32" t="s">
        <v>98</v>
      </c>
      <c r="C1020" s="32">
        <f>C1037+C1054+C1071+C1088+C1105</f>
        <v>50</v>
      </c>
      <c r="D1020" s="32">
        <f>D1037+D1054+D1071+D1088+D1105</f>
        <v>50</v>
      </c>
    </row>
    <row r="1021" spans="1:4">
      <c r="A1021" s="32">
        <v>604</v>
      </c>
      <c r="B1021" s="32" t="s">
        <v>97</v>
      </c>
      <c r="C1021" s="32">
        <f t="shared" ref="C1021:D1021" si="121">C1038+C1055+C1072+C1089+C1106</f>
        <v>0</v>
      </c>
      <c r="D1021" s="32">
        <f t="shared" si="121"/>
        <v>0</v>
      </c>
    </row>
    <row r="1022" spans="1:4">
      <c r="A1022" s="32">
        <v>605</v>
      </c>
      <c r="B1022" s="32" t="s">
        <v>96</v>
      </c>
      <c r="C1022" s="32">
        <f t="shared" ref="C1022:D1022" si="122">C1039+C1056+C1073+C1090+C1107</f>
        <v>10</v>
      </c>
      <c r="D1022" s="32">
        <f t="shared" si="122"/>
        <v>10</v>
      </c>
    </row>
    <row r="1023" spans="1:4">
      <c r="A1023" s="32">
        <v>606</v>
      </c>
      <c r="B1023" s="32" t="s">
        <v>95</v>
      </c>
      <c r="C1023" s="32">
        <f t="shared" ref="C1023:D1023" si="123">C1040+C1057+C1074+C1091+C1108</f>
        <v>430</v>
      </c>
      <c r="D1023" s="32">
        <f t="shared" si="123"/>
        <v>300</v>
      </c>
    </row>
    <row r="1024" spans="1:4">
      <c r="A1024" s="32">
        <v>612</v>
      </c>
      <c r="B1024" s="32" t="s">
        <v>94</v>
      </c>
      <c r="C1024" s="32">
        <f t="shared" ref="C1024:D1024" si="124">C1041+C1058+C1075+C1092+C1109</f>
        <v>0</v>
      </c>
      <c r="D1024" s="32">
        <f t="shared" si="124"/>
        <v>0</v>
      </c>
    </row>
    <row r="1025" spans="1:4">
      <c r="A1025" s="32">
        <v>613</v>
      </c>
      <c r="B1025" s="32" t="s">
        <v>93</v>
      </c>
      <c r="C1025" s="32">
        <f t="shared" ref="C1025:D1025" si="125">C1042+C1059+C1076+C1093+C1110</f>
        <v>150</v>
      </c>
      <c r="D1025" s="32">
        <f t="shared" si="125"/>
        <v>0</v>
      </c>
    </row>
    <row r="1026" spans="1:4">
      <c r="A1026" s="32">
        <v>615</v>
      </c>
      <c r="B1026" s="32" t="s">
        <v>92</v>
      </c>
      <c r="C1026" s="32">
        <f t="shared" ref="C1026:D1026" si="126">C1043+C1060+C1077+C1094+C1111</f>
        <v>800</v>
      </c>
      <c r="D1026" s="32">
        <f t="shared" si="126"/>
        <v>500</v>
      </c>
    </row>
    <row r="1027" spans="1:4">
      <c r="A1027" s="32">
        <v>620</v>
      </c>
      <c r="B1027" s="32" t="s">
        <v>157</v>
      </c>
      <c r="C1027" s="32">
        <f t="shared" ref="C1027:D1027" si="127">C1044+C1061+C1078+C1095+C1112</f>
        <v>2400</v>
      </c>
      <c r="D1027" s="32">
        <f t="shared" si="127"/>
        <v>1850</v>
      </c>
    </row>
    <row r="1028" spans="1:4">
      <c r="A1028" s="32">
        <v>621</v>
      </c>
      <c r="B1028" s="32" t="s">
        <v>158</v>
      </c>
      <c r="C1028" s="32">
        <f t="shared" ref="C1028:D1028" si="128">C1045+C1062+C1079+C1096+C1113</f>
        <v>100</v>
      </c>
      <c r="D1028" s="32">
        <f t="shared" si="128"/>
        <v>100</v>
      </c>
    </row>
    <row r="1029" spans="1:4">
      <c r="A1029" s="32">
        <v>623</v>
      </c>
      <c r="B1029" s="32" t="s">
        <v>91</v>
      </c>
      <c r="C1029" s="32">
        <f t="shared" ref="C1029:D1029" si="129">C1046+C1063+C1080+C1097+C1114</f>
        <v>300</v>
      </c>
      <c r="D1029" s="32">
        <f t="shared" si="129"/>
        <v>300</v>
      </c>
    </row>
    <row r="1030" spans="1:4">
      <c r="A1030" s="32">
        <v>624</v>
      </c>
      <c r="B1030" s="32" t="s">
        <v>90</v>
      </c>
      <c r="C1030" s="32">
        <f t="shared" ref="C1030:D1030" si="130">C1047+C1064+C1081+C1098+C1115</f>
        <v>1000</v>
      </c>
      <c r="D1030" s="32">
        <f t="shared" si="130"/>
        <v>600</v>
      </c>
    </row>
    <row r="1031" spans="1:4">
      <c r="A1031" s="32">
        <v>625</v>
      </c>
      <c r="B1031" s="32" t="s">
        <v>89</v>
      </c>
      <c r="C1031" s="32">
        <f t="shared" ref="C1031:D1031" si="131">C1048+C1065+C1082+C1099+C1116</f>
        <v>200</v>
      </c>
      <c r="D1031" s="32">
        <f t="shared" si="131"/>
        <v>0</v>
      </c>
    </row>
    <row r="1032" spans="1:4">
      <c r="C1032" s="32">
        <f>SUM(C1020:C1031)</f>
        <v>5440</v>
      </c>
      <c r="D1032" s="32">
        <f>SUM(D1020:D1031)</f>
        <v>3710</v>
      </c>
    </row>
    <row r="1035" spans="1:4">
      <c r="A1035" s="32" t="s">
        <v>99</v>
      </c>
      <c r="B1035" s="32" t="s">
        <v>147</v>
      </c>
    </row>
    <row r="1037" spans="1:4">
      <c r="A1037" s="32">
        <v>603</v>
      </c>
      <c r="B1037" s="32" t="s">
        <v>98</v>
      </c>
      <c r="C1037" s="32">
        <v>50</v>
      </c>
      <c r="D1037" s="32">
        <v>50</v>
      </c>
    </row>
    <row r="1038" spans="1:4">
      <c r="A1038" s="32">
        <v>604</v>
      </c>
      <c r="B1038" s="32" t="s">
        <v>97</v>
      </c>
    </row>
    <row r="1039" spans="1:4">
      <c r="A1039" s="32">
        <v>605</v>
      </c>
      <c r="B1039" s="32" t="s">
        <v>96</v>
      </c>
      <c r="C1039" s="32">
        <v>10</v>
      </c>
      <c r="D1039" s="32">
        <v>10</v>
      </c>
    </row>
    <row r="1040" spans="1:4">
      <c r="A1040" s="32">
        <v>606</v>
      </c>
      <c r="B1040" s="32" t="s">
        <v>95</v>
      </c>
      <c r="C1040" s="32">
        <v>200</v>
      </c>
      <c r="D1040" s="32">
        <v>200</v>
      </c>
    </row>
    <row r="1041" spans="1:4">
      <c r="A1041" s="32">
        <v>612</v>
      </c>
      <c r="B1041" s="32" t="s">
        <v>94</v>
      </c>
    </row>
    <row r="1042" spans="1:4">
      <c r="A1042" s="32">
        <v>613</v>
      </c>
      <c r="B1042" s="32" t="s">
        <v>93</v>
      </c>
      <c r="C1042" s="32">
        <v>150</v>
      </c>
      <c r="D1042" s="32">
        <v>0</v>
      </c>
    </row>
    <row r="1043" spans="1:4">
      <c r="A1043" s="32">
        <v>615</v>
      </c>
      <c r="B1043" s="32" t="s">
        <v>92</v>
      </c>
      <c r="C1043" s="32">
        <v>600</v>
      </c>
      <c r="D1043" s="32">
        <v>500</v>
      </c>
    </row>
    <row r="1044" spans="1:4">
      <c r="A1044" s="32">
        <v>620</v>
      </c>
      <c r="B1044" s="32" t="s">
        <v>157</v>
      </c>
      <c r="C1044" s="32">
        <v>900</v>
      </c>
      <c r="D1044" s="32">
        <v>700</v>
      </c>
    </row>
    <row r="1045" spans="1:4">
      <c r="A1045" s="32">
        <v>621</v>
      </c>
      <c r="B1045" s="32" t="s">
        <v>158</v>
      </c>
      <c r="C1045" s="32">
        <v>100</v>
      </c>
      <c r="D1045" s="32">
        <v>100</v>
      </c>
    </row>
    <row r="1046" spans="1:4">
      <c r="A1046" s="32">
        <v>623</v>
      </c>
      <c r="B1046" s="32" t="s">
        <v>91</v>
      </c>
      <c r="C1046" s="32">
        <v>200</v>
      </c>
      <c r="D1046" s="32">
        <v>200</v>
      </c>
    </row>
    <row r="1047" spans="1:4">
      <c r="A1047" s="32">
        <v>624</v>
      </c>
      <c r="B1047" s="32" t="s">
        <v>90</v>
      </c>
      <c r="C1047" s="32">
        <v>800</v>
      </c>
      <c r="D1047" s="32">
        <v>600</v>
      </c>
    </row>
    <row r="1048" spans="1:4">
      <c r="A1048" s="32">
        <v>625</v>
      </c>
      <c r="B1048" s="32" t="s">
        <v>89</v>
      </c>
    </row>
    <row r="1049" spans="1:4">
      <c r="B1049" s="32" t="s">
        <v>88</v>
      </c>
      <c r="C1049" s="32">
        <f>SUM(C1037:C1048)</f>
        <v>3010</v>
      </c>
      <c r="D1049" s="32">
        <f>SUM(D1037:D1048)</f>
        <v>2360</v>
      </c>
    </row>
    <row r="1052" spans="1:4">
      <c r="A1052" s="32" t="s">
        <v>106</v>
      </c>
      <c r="B1052" s="32" t="s">
        <v>118</v>
      </c>
    </row>
    <row r="1054" spans="1:4">
      <c r="A1054" s="32">
        <v>603</v>
      </c>
      <c r="B1054" s="32" t="s">
        <v>98</v>
      </c>
    </row>
    <row r="1055" spans="1:4">
      <c r="A1055" s="32">
        <v>604</v>
      </c>
      <c r="B1055" s="32" t="s">
        <v>97</v>
      </c>
    </row>
    <row r="1056" spans="1:4">
      <c r="A1056" s="32">
        <v>605</v>
      </c>
      <c r="B1056" s="32" t="s">
        <v>96</v>
      </c>
    </row>
    <row r="1057" spans="1:4">
      <c r="A1057" s="32">
        <v>606</v>
      </c>
      <c r="B1057" s="32" t="s">
        <v>95</v>
      </c>
      <c r="C1057" s="32">
        <v>100</v>
      </c>
      <c r="D1057" s="32">
        <v>100</v>
      </c>
    </row>
    <row r="1058" spans="1:4">
      <c r="A1058" s="32">
        <v>612</v>
      </c>
      <c r="B1058" s="32" t="s">
        <v>94</v>
      </c>
    </row>
    <row r="1059" spans="1:4">
      <c r="A1059" s="32">
        <v>613</v>
      </c>
      <c r="B1059" s="32" t="s">
        <v>93</v>
      </c>
    </row>
    <row r="1060" spans="1:4">
      <c r="A1060" s="32">
        <v>615</v>
      </c>
      <c r="B1060" s="32" t="s">
        <v>92</v>
      </c>
      <c r="C1060" s="32">
        <v>200</v>
      </c>
      <c r="D1060" s="32">
        <v>0</v>
      </c>
    </row>
    <row r="1061" spans="1:4">
      <c r="A1061" s="32">
        <v>620</v>
      </c>
      <c r="B1061" s="32" t="s">
        <v>157</v>
      </c>
      <c r="C1061" s="32">
        <v>600</v>
      </c>
      <c r="D1061" s="32">
        <v>600</v>
      </c>
    </row>
    <row r="1062" spans="1:4">
      <c r="A1062" s="32">
        <v>621</v>
      </c>
      <c r="B1062" s="32" t="s">
        <v>158</v>
      </c>
    </row>
    <row r="1063" spans="1:4">
      <c r="A1063" s="32">
        <v>623</v>
      </c>
      <c r="B1063" s="32" t="s">
        <v>91</v>
      </c>
      <c r="C1063" s="32">
        <v>100</v>
      </c>
      <c r="D1063" s="32">
        <v>100</v>
      </c>
    </row>
    <row r="1064" spans="1:4">
      <c r="A1064" s="32">
        <v>624</v>
      </c>
      <c r="B1064" s="32" t="s">
        <v>90</v>
      </c>
    </row>
    <row r="1065" spans="1:4">
      <c r="A1065" s="32">
        <v>625</v>
      </c>
      <c r="B1065" s="32" t="s">
        <v>89</v>
      </c>
      <c r="C1065" s="32">
        <v>200</v>
      </c>
      <c r="D1065" s="32">
        <v>0</v>
      </c>
    </row>
    <row r="1066" spans="1:4">
      <c r="B1066" s="32" t="s">
        <v>88</v>
      </c>
      <c r="C1066" s="32">
        <f>SUM(C1054:C1065)</f>
        <v>1200</v>
      </c>
      <c r="D1066" s="32">
        <f>SUM(D1054:D1065)</f>
        <v>800</v>
      </c>
    </row>
    <row r="1069" spans="1:4">
      <c r="A1069" s="32" t="s">
        <v>104</v>
      </c>
      <c r="B1069" s="32" t="s">
        <v>117</v>
      </c>
    </row>
    <row r="1071" spans="1:4">
      <c r="A1071" s="32">
        <v>603</v>
      </c>
      <c r="B1071" s="32" t="s">
        <v>98</v>
      </c>
    </row>
    <row r="1072" spans="1:4">
      <c r="A1072" s="32">
        <v>604</v>
      </c>
      <c r="B1072" s="32" t="s">
        <v>97</v>
      </c>
    </row>
    <row r="1073" spans="1:4">
      <c r="A1073" s="32">
        <v>605</v>
      </c>
      <c r="B1073" s="32" t="s">
        <v>96</v>
      </c>
    </row>
    <row r="1074" spans="1:4">
      <c r="A1074" s="32">
        <v>606</v>
      </c>
      <c r="B1074" s="32" t="s">
        <v>95</v>
      </c>
      <c r="C1074" s="32">
        <v>50</v>
      </c>
      <c r="D1074" s="32">
        <v>0</v>
      </c>
    </row>
    <row r="1075" spans="1:4">
      <c r="A1075" s="32">
        <v>612</v>
      </c>
      <c r="B1075" s="32" t="s">
        <v>94</v>
      </c>
    </row>
    <row r="1076" spans="1:4">
      <c r="A1076" s="32">
        <v>613</v>
      </c>
      <c r="B1076" s="32" t="s">
        <v>93</v>
      </c>
    </row>
    <row r="1077" spans="1:4">
      <c r="A1077" s="32">
        <v>615</v>
      </c>
      <c r="B1077" s="32" t="s">
        <v>92</v>
      </c>
    </row>
    <row r="1078" spans="1:4">
      <c r="A1078" s="32">
        <v>620</v>
      </c>
      <c r="B1078" s="32" t="s">
        <v>157</v>
      </c>
      <c r="C1078" s="32">
        <v>250</v>
      </c>
      <c r="D1078" s="32">
        <v>200</v>
      </c>
    </row>
    <row r="1079" spans="1:4">
      <c r="A1079" s="32">
        <v>621</v>
      </c>
      <c r="B1079" s="32" t="s">
        <v>158</v>
      </c>
    </row>
    <row r="1080" spans="1:4">
      <c r="A1080" s="32">
        <v>623</v>
      </c>
      <c r="B1080" s="32" t="s">
        <v>91</v>
      </c>
    </row>
    <row r="1081" spans="1:4">
      <c r="A1081" s="32">
        <v>624</v>
      </c>
      <c r="B1081" s="32" t="s">
        <v>90</v>
      </c>
    </row>
    <row r="1082" spans="1:4">
      <c r="A1082" s="32">
        <v>625</v>
      </c>
      <c r="B1082" s="32" t="s">
        <v>89</v>
      </c>
    </row>
    <row r="1083" spans="1:4">
      <c r="B1083" s="32" t="s">
        <v>88</v>
      </c>
      <c r="C1083" s="32">
        <f>SUM(C1071:C1082)</f>
        <v>300</v>
      </c>
      <c r="D1083" s="32">
        <f>SUM(D1071:D1082)</f>
        <v>200</v>
      </c>
    </row>
    <row r="1086" spans="1:4">
      <c r="A1086" s="32" t="s">
        <v>103</v>
      </c>
      <c r="B1086" s="32" t="s">
        <v>173</v>
      </c>
    </row>
    <row r="1088" spans="1:4">
      <c r="A1088" s="32">
        <v>603</v>
      </c>
      <c r="B1088" s="32" t="s">
        <v>98</v>
      </c>
    </row>
    <row r="1089" spans="1:4">
      <c r="A1089" s="32">
        <v>604</v>
      </c>
      <c r="B1089" s="32" t="s">
        <v>97</v>
      </c>
    </row>
    <row r="1090" spans="1:4">
      <c r="A1090" s="32">
        <v>605</v>
      </c>
      <c r="B1090" s="32" t="s">
        <v>96</v>
      </c>
    </row>
    <row r="1091" spans="1:4">
      <c r="A1091" s="32">
        <v>606</v>
      </c>
      <c r="B1091" s="32" t="s">
        <v>95</v>
      </c>
      <c r="C1091" s="32">
        <v>50</v>
      </c>
      <c r="D1091" s="32">
        <v>0</v>
      </c>
    </row>
    <row r="1092" spans="1:4">
      <c r="A1092" s="32">
        <v>612</v>
      </c>
      <c r="B1092" s="32" t="s">
        <v>94</v>
      </c>
    </row>
    <row r="1093" spans="1:4">
      <c r="A1093" s="32">
        <v>613</v>
      </c>
      <c r="B1093" s="32" t="s">
        <v>93</v>
      </c>
    </row>
    <row r="1094" spans="1:4">
      <c r="A1094" s="32">
        <v>615</v>
      </c>
      <c r="B1094" s="32" t="s">
        <v>92</v>
      </c>
    </row>
    <row r="1095" spans="1:4">
      <c r="A1095" s="32">
        <v>620</v>
      </c>
      <c r="B1095" s="32" t="s">
        <v>157</v>
      </c>
      <c r="C1095" s="32">
        <v>300</v>
      </c>
      <c r="D1095" s="32">
        <v>0</v>
      </c>
    </row>
    <row r="1096" spans="1:4">
      <c r="A1096" s="32">
        <v>621</v>
      </c>
      <c r="B1096" s="32" t="s">
        <v>158</v>
      </c>
    </row>
    <row r="1097" spans="1:4">
      <c r="A1097" s="32">
        <v>623</v>
      </c>
      <c r="B1097" s="32" t="s">
        <v>91</v>
      </c>
    </row>
    <row r="1098" spans="1:4">
      <c r="A1098" s="32">
        <v>624</v>
      </c>
      <c r="B1098" s="32" t="s">
        <v>90</v>
      </c>
      <c r="C1098" s="32">
        <v>200</v>
      </c>
      <c r="D1098" s="32">
        <v>0</v>
      </c>
    </row>
    <row r="1099" spans="1:4">
      <c r="A1099" s="32">
        <v>625</v>
      </c>
      <c r="B1099" s="32" t="s">
        <v>89</v>
      </c>
    </row>
    <row r="1100" spans="1:4">
      <c r="B1100" s="32" t="s">
        <v>88</v>
      </c>
      <c r="C1100" s="32">
        <f>SUM(C1088:C1099)</f>
        <v>550</v>
      </c>
      <c r="D1100" s="32">
        <f>SUM(D1088:D1099)</f>
        <v>0</v>
      </c>
    </row>
    <row r="1103" spans="1:4">
      <c r="A1103" s="32" t="s">
        <v>112</v>
      </c>
      <c r="B1103" s="32" t="s">
        <v>116</v>
      </c>
    </row>
    <row r="1105" spans="1:4">
      <c r="A1105" s="32">
        <v>603</v>
      </c>
      <c r="B1105" s="32" t="s">
        <v>98</v>
      </c>
    </row>
    <row r="1106" spans="1:4">
      <c r="A1106" s="32">
        <v>604</v>
      </c>
      <c r="B1106" s="32" t="s">
        <v>97</v>
      </c>
    </row>
    <row r="1107" spans="1:4">
      <c r="A1107" s="32">
        <v>605</v>
      </c>
      <c r="B1107" s="32" t="s">
        <v>96</v>
      </c>
    </row>
    <row r="1108" spans="1:4">
      <c r="A1108" s="32">
        <v>606</v>
      </c>
      <c r="B1108" s="32" t="s">
        <v>95</v>
      </c>
      <c r="C1108" s="32">
        <v>30</v>
      </c>
      <c r="D1108" s="32">
        <v>0</v>
      </c>
    </row>
    <row r="1109" spans="1:4">
      <c r="A1109" s="32">
        <v>612</v>
      </c>
      <c r="B1109" s="32" t="s">
        <v>94</v>
      </c>
    </row>
    <row r="1110" spans="1:4">
      <c r="A1110" s="32">
        <v>612</v>
      </c>
      <c r="B1110" s="32" t="s">
        <v>93</v>
      </c>
    </row>
    <row r="1111" spans="1:4">
      <c r="A1111" s="32">
        <v>615</v>
      </c>
      <c r="B1111" s="32" t="s">
        <v>92</v>
      </c>
    </row>
    <row r="1112" spans="1:4">
      <c r="A1112" s="32">
        <v>620</v>
      </c>
      <c r="B1112" s="32" t="s">
        <v>157</v>
      </c>
      <c r="C1112" s="32">
        <v>350</v>
      </c>
      <c r="D1112" s="32">
        <v>350</v>
      </c>
    </row>
    <row r="1113" spans="1:4">
      <c r="A1113" s="32">
        <v>621</v>
      </c>
      <c r="B1113" s="32" t="s">
        <v>158</v>
      </c>
    </row>
    <row r="1114" spans="1:4">
      <c r="A1114" s="32">
        <v>623</v>
      </c>
      <c r="B1114" s="32" t="s">
        <v>91</v>
      </c>
    </row>
    <row r="1115" spans="1:4">
      <c r="A1115" s="32">
        <v>624</v>
      </c>
      <c r="B1115" s="32" t="s">
        <v>90</v>
      </c>
    </row>
    <row r="1116" spans="1:4">
      <c r="A1116" s="32">
        <v>625</v>
      </c>
      <c r="B1116" s="32" t="s">
        <v>89</v>
      </c>
    </row>
    <row r="1117" spans="1:4">
      <c r="B1117" s="32" t="s">
        <v>88</v>
      </c>
      <c r="C1117" s="32">
        <f>SUM(C1105:C1116)</f>
        <v>380</v>
      </c>
      <c r="D1117" s="32">
        <f>SUM(D1105:D1116)</f>
        <v>350</v>
      </c>
    </row>
    <row r="1120" spans="1:4">
      <c r="A1120" s="32" t="s">
        <v>206</v>
      </c>
      <c r="B1120" s="32" t="s">
        <v>207</v>
      </c>
    </row>
    <row r="1122" spans="1:4">
      <c r="A1122" s="32" t="s">
        <v>101</v>
      </c>
      <c r="C1122" s="32" t="s">
        <v>41</v>
      </c>
      <c r="D1122" s="32" t="s">
        <v>100</v>
      </c>
    </row>
    <row r="1123" spans="1:4">
      <c r="A1123" s="32">
        <v>603</v>
      </c>
      <c r="B1123" s="32" t="s">
        <v>98</v>
      </c>
      <c r="C1123" s="32">
        <f>C1140</f>
        <v>0</v>
      </c>
      <c r="D1123" s="32">
        <f>D1140</f>
        <v>0</v>
      </c>
    </row>
    <row r="1124" spans="1:4">
      <c r="A1124" s="32">
        <v>604</v>
      </c>
      <c r="B1124" s="32" t="s">
        <v>97</v>
      </c>
      <c r="C1124" s="32">
        <f t="shared" ref="C1124:D1124" si="132">C1141</f>
        <v>0</v>
      </c>
      <c r="D1124" s="32">
        <f t="shared" si="132"/>
        <v>0</v>
      </c>
    </row>
    <row r="1125" spans="1:4">
      <c r="A1125" s="32">
        <v>605</v>
      </c>
      <c r="B1125" s="32" t="s">
        <v>96</v>
      </c>
      <c r="C1125" s="32">
        <f t="shared" ref="C1125:D1125" si="133">C1142</f>
        <v>0</v>
      </c>
      <c r="D1125" s="32">
        <f t="shared" si="133"/>
        <v>0</v>
      </c>
    </row>
    <row r="1126" spans="1:4">
      <c r="A1126" s="32">
        <v>606</v>
      </c>
      <c r="B1126" s="32" t="s">
        <v>95</v>
      </c>
      <c r="C1126" s="32">
        <f t="shared" ref="C1126:D1126" si="134">C1143</f>
        <v>0</v>
      </c>
      <c r="D1126" s="32">
        <f t="shared" si="134"/>
        <v>0</v>
      </c>
    </row>
    <row r="1127" spans="1:4">
      <c r="A1127" s="32">
        <v>612</v>
      </c>
      <c r="B1127" s="32" t="s">
        <v>94</v>
      </c>
      <c r="C1127" s="32">
        <f t="shared" ref="C1127:D1127" si="135">C1144</f>
        <v>0</v>
      </c>
      <c r="D1127" s="32">
        <f t="shared" si="135"/>
        <v>0</v>
      </c>
    </row>
    <row r="1128" spans="1:4">
      <c r="A1128" s="32">
        <v>613</v>
      </c>
      <c r="B1128" s="32" t="s">
        <v>93</v>
      </c>
      <c r="C1128" s="32">
        <f t="shared" ref="C1128:D1128" si="136">C1145</f>
        <v>0</v>
      </c>
      <c r="D1128" s="32">
        <f t="shared" si="136"/>
        <v>0</v>
      </c>
    </row>
    <row r="1129" spans="1:4">
      <c r="A1129" s="32">
        <v>615</v>
      </c>
      <c r="B1129" s="32" t="s">
        <v>92</v>
      </c>
      <c r="C1129" s="32">
        <f t="shared" ref="C1129:D1129" si="137">C1146</f>
        <v>0</v>
      </c>
      <c r="D1129" s="32">
        <f t="shared" si="137"/>
        <v>0</v>
      </c>
    </row>
    <row r="1130" spans="1:4">
      <c r="A1130" s="32">
        <v>620</v>
      </c>
      <c r="B1130" s="32" t="s">
        <v>157</v>
      </c>
      <c r="C1130" s="32">
        <f t="shared" ref="C1130:D1130" si="138">C1147</f>
        <v>0</v>
      </c>
      <c r="D1130" s="32">
        <f t="shared" si="138"/>
        <v>0</v>
      </c>
    </row>
    <row r="1131" spans="1:4">
      <c r="A1131" s="32">
        <v>621</v>
      </c>
      <c r="B1131" s="32" t="s">
        <v>158</v>
      </c>
      <c r="C1131" s="32">
        <f t="shared" ref="C1131:D1131" si="139">C1148</f>
        <v>0</v>
      </c>
      <c r="D1131" s="32">
        <f t="shared" si="139"/>
        <v>0</v>
      </c>
    </row>
    <row r="1132" spans="1:4">
      <c r="A1132" s="32">
        <v>623</v>
      </c>
      <c r="B1132" s="32" t="s">
        <v>91</v>
      </c>
      <c r="C1132" s="32">
        <f t="shared" ref="C1132:D1132" si="140">C1149</f>
        <v>0</v>
      </c>
      <c r="D1132" s="32">
        <f t="shared" si="140"/>
        <v>0</v>
      </c>
    </row>
    <row r="1133" spans="1:4">
      <c r="A1133" s="32">
        <v>624</v>
      </c>
      <c r="B1133" s="32" t="s">
        <v>90</v>
      </c>
      <c r="C1133" s="32">
        <f t="shared" ref="C1133:D1133" si="141">C1150</f>
        <v>1500</v>
      </c>
      <c r="D1133" s="32">
        <f t="shared" si="141"/>
        <v>1200</v>
      </c>
    </row>
    <row r="1134" spans="1:4">
      <c r="A1134" s="32">
        <v>625</v>
      </c>
      <c r="B1134" s="32" t="s">
        <v>89</v>
      </c>
      <c r="C1134" s="32">
        <f t="shared" ref="C1134:D1134" si="142">C1151</f>
        <v>0</v>
      </c>
      <c r="D1134" s="32">
        <f t="shared" si="142"/>
        <v>0</v>
      </c>
    </row>
    <row r="1135" spans="1:4">
      <c r="C1135" s="32">
        <f t="shared" ref="C1135:D1135" si="143">C1152</f>
        <v>1500</v>
      </c>
      <c r="D1135" s="32">
        <f t="shared" si="143"/>
        <v>1200</v>
      </c>
    </row>
    <row r="1138" spans="1:4">
      <c r="A1138" s="32" t="s">
        <v>99</v>
      </c>
      <c r="B1138" s="32" t="s">
        <v>208</v>
      </c>
    </row>
    <row r="1140" spans="1:4">
      <c r="A1140" s="32">
        <v>603</v>
      </c>
      <c r="B1140" s="32" t="s">
        <v>98</v>
      </c>
    </row>
    <row r="1141" spans="1:4">
      <c r="A1141" s="32">
        <v>604</v>
      </c>
      <c r="B1141" s="32" t="s">
        <v>97</v>
      </c>
    </row>
    <row r="1142" spans="1:4">
      <c r="A1142" s="32">
        <v>605</v>
      </c>
      <c r="B1142" s="32" t="s">
        <v>96</v>
      </c>
    </row>
    <row r="1143" spans="1:4">
      <c r="A1143" s="32">
        <v>606</v>
      </c>
      <c r="B1143" s="32" t="s">
        <v>95</v>
      </c>
    </row>
    <row r="1144" spans="1:4">
      <c r="A1144" s="32">
        <v>612</v>
      </c>
      <c r="B1144" s="32" t="s">
        <v>94</v>
      </c>
    </row>
    <row r="1145" spans="1:4">
      <c r="A1145" s="32">
        <v>613</v>
      </c>
      <c r="B1145" s="32" t="s">
        <v>93</v>
      </c>
    </row>
    <row r="1146" spans="1:4">
      <c r="A1146" s="32">
        <v>615</v>
      </c>
      <c r="B1146" s="32" t="s">
        <v>92</v>
      </c>
    </row>
    <row r="1147" spans="1:4">
      <c r="A1147" s="32">
        <v>620</v>
      </c>
      <c r="B1147" s="32" t="s">
        <v>157</v>
      </c>
    </row>
    <row r="1148" spans="1:4">
      <c r="A1148" s="32">
        <v>621</v>
      </c>
      <c r="B1148" s="32" t="s">
        <v>158</v>
      </c>
    </row>
    <row r="1149" spans="1:4">
      <c r="A1149" s="32">
        <v>623</v>
      </c>
      <c r="B1149" s="32" t="s">
        <v>91</v>
      </c>
    </row>
    <row r="1150" spans="1:4">
      <c r="A1150" s="32">
        <v>624</v>
      </c>
      <c r="B1150" s="32" t="s">
        <v>90</v>
      </c>
      <c r="C1150" s="32">
        <v>1500</v>
      </c>
      <c r="D1150" s="32">
        <v>1200</v>
      </c>
    </row>
    <row r="1151" spans="1:4">
      <c r="A1151" s="32">
        <v>625</v>
      </c>
      <c r="B1151" s="32" t="s">
        <v>89</v>
      </c>
    </row>
    <row r="1152" spans="1:4">
      <c r="B1152" s="32" t="s">
        <v>88</v>
      </c>
      <c r="C1152" s="32">
        <f>SUM(C1140:C1151)</f>
        <v>1500</v>
      </c>
      <c r="D1152" s="32">
        <f>SUM(D1140:D1151)</f>
        <v>1200</v>
      </c>
    </row>
    <row r="1155" spans="1:4">
      <c r="A1155" s="32" t="s">
        <v>69</v>
      </c>
    </row>
    <row r="1157" spans="1:4">
      <c r="A1157" s="32" t="s">
        <v>101</v>
      </c>
      <c r="C1157" s="32" t="s">
        <v>41</v>
      </c>
      <c r="D1157" s="32" t="s">
        <v>100</v>
      </c>
    </row>
    <row r="1158" spans="1:4">
      <c r="A1158" s="32">
        <v>603</v>
      </c>
      <c r="B1158" s="32" t="s">
        <v>98</v>
      </c>
      <c r="C1158" s="32">
        <f>C1175+C1192+C1209+C1226+C1243</f>
        <v>0</v>
      </c>
      <c r="D1158" s="32">
        <f>D1175+D1192+D1209+D1226+D1243</f>
        <v>0</v>
      </c>
    </row>
    <row r="1159" spans="1:4">
      <c r="A1159" s="32">
        <v>604</v>
      </c>
      <c r="B1159" s="32" t="s">
        <v>97</v>
      </c>
      <c r="C1159" s="32">
        <f t="shared" ref="C1159" si="144">C1176+C1193+C1210+C1227+C1244</f>
        <v>50</v>
      </c>
      <c r="D1159" s="32">
        <f t="shared" ref="D1159" si="145">D1176+D1193+D1210+D1227+D1244</f>
        <v>25</v>
      </c>
    </row>
    <row r="1160" spans="1:4">
      <c r="A1160" s="32">
        <v>605</v>
      </c>
      <c r="B1160" s="32" t="s">
        <v>96</v>
      </c>
      <c r="C1160" s="32">
        <f t="shared" ref="C1160" si="146">C1177+C1194+C1211+C1228+C1245</f>
        <v>0</v>
      </c>
      <c r="D1160" s="32">
        <f t="shared" ref="D1160" si="147">D1177+D1194+D1211+D1228+D1245</f>
        <v>0</v>
      </c>
    </row>
    <row r="1161" spans="1:4">
      <c r="A1161" s="32">
        <v>606</v>
      </c>
      <c r="B1161" s="32" t="s">
        <v>95</v>
      </c>
      <c r="C1161" s="32">
        <f t="shared" ref="C1161" si="148">C1178+C1195+C1212+C1229+C1246</f>
        <v>50</v>
      </c>
      <c r="D1161" s="32">
        <f t="shared" ref="D1161" si="149">D1178+D1195+D1212+D1229+D1246</f>
        <v>25</v>
      </c>
    </row>
    <row r="1162" spans="1:4">
      <c r="A1162" s="32">
        <v>612</v>
      </c>
      <c r="B1162" s="32" t="s">
        <v>94</v>
      </c>
      <c r="C1162" s="32">
        <f t="shared" ref="C1162" si="150">C1179+C1196+C1213+C1230+C1247</f>
        <v>0</v>
      </c>
      <c r="D1162" s="32">
        <f t="shared" ref="D1162" si="151">D1179+D1196+D1213+D1230+D1247</f>
        <v>0</v>
      </c>
    </row>
    <row r="1163" spans="1:4">
      <c r="A1163" s="32">
        <v>613</v>
      </c>
      <c r="B1163" s="32" t="s">
        <v>93</v>
      </c>
      <c r="C1163" s="32">
        <f t="shared" ref="C1163" si="152">C1180+C1197+C1214+C1231+C1248</f>
        <v>0</v>
      </c>
      <c r="D1163" s="32">
        <f t="shared" ref="D1163" si="153">D1180+D1197+D1214+D1231+D1248</f>
        <v>0</v>
      </c>
    </row>
    <row r="1164" spans="1:4">
      <c r="A1164" s="32">
        <v>615</v>
      </c>
      <c r="B1164" s="32" t="s">
        <v>92</v>
      </c>
      <c r="C1164" s="32">
        <f t="shared" ref="C1164" si="154">C1181+C1198+C1215+C1232+C1249</f>
        <v>0</v>
      </c>
      <c r="D1164" s="32">
        <f t="shared" ref="D1164" si="155">D1181+D1198+D1215+D1232+D1249</f>
        <v>0</v>
      </c>
    </row>
    <row r="1165" spans="1:4">
      <c r="A1165" s="32">
        <v>620</v>
      </c>
      <c r="B1165" s="32" t="s">
        <v>157</v>
      </c>
      <c r="C1165" s="32">
        <f t="shared" ref="C1165" si="156">C1182+C1199+C1216+C1233+C1250</f>
        <v>1060</v>
      </c>
      <c r="D1165" s="32">
        <f t="shared" ref="D1165" si="157">D1182+D1199+D1216+D1233+D1250</f>
        <v>810</v>
      </c>
    </row>
    <row r="1166" spans="1:4">
      <c r="A1166" s="32">
        <v>621</v>
      </c>
      <c r="B1166" s="32" t="s">
        <v>158</v>
      </c>
      <c r="C1166" s="32">
        <f t="shared" ref="C1166" si="158">C1183+C1200+C1217+C1234+C1251</f>
        <v>105</v>
      </c>
      <c r="D1166" s="32">
        <f t="shared" ref="D1166" si="159">D1183+D1200+D1217+D1234+D1251</f>
        <v>105</v>
      </c>
    </row>
    <row r="1167" spans="1:4">
      <c r="A1167" s="32">
        <v>623</v>
      </c>
      <c r="B1167" s="32" t="s">
        <v>91</v>
      </c>
      <c r="C1167" s="32">
        <f t="shared" ref="C1167" si="160">C1184+C1201+C1218+C1235+C1252</f>
        <v>35</v>
      </c>
      <c r="D1167" s="32">
        <f t="shared" ref="D1167" si="161">D1184+D1201+D1218+D1235+D1252</f>
        <v>35</v>
      </c>
    </row>
    <row r="1168" spans="1:4">
      <c r="A1168" s="32">
        <v>624</v>
      </c>
      <c r="B1168" s="32" t="s">
        <v>90</v>
      </c>
      <c r="C1168" s="32">
        <f t="shared" ref="C1168" si="162">C1185+C1202+C1219+C1236+C1253</f>
        <v>0</v>
      </c>
      <c r="D1168" s="32">
        <f t="shared" ref="D1168" si="163">D1185+D1202+D1219+D1236+D1253</f>
        <v>0</v>
      </c>
    </row>
    <row r="1169" spans="1:4">
      <c r="A1169" s="32">
        <v>625</v>
      </c>
      <c r="B1169" s="32" t="s">
        <v>89</v>
      </c>
      <c r="C1169" s="32">
        <f t="shared" ref="C1169" si="164">C1186+C1203+C1220+C1237+C1254</f>
        <v>20</v>
      </c>
      <c r="D1169" s="32">
        <f t="shared" ref="D1169" si="165">D1186+D1203+D1220+D1237+D1254</f>
        <v>20</v>
      </c>
    </row>
    <row r="1170" spans="1:4">
      <c r="B1170" s="32" t="s">
        <v>6</v>
      </c>
      <c r="C1170" s="32">
        <f>SUM(C1158:C1169)</f>
        <v>1320</v>
      </c>
      <c r="D1170" s="32">
        <f>SUM(D1158:D1169)</f>
        <v>1020</v>
      </c>
    </row>
    <row r="1173" spans="1:4">
      <c r="A1173" s="32" t="s">
        <v>99</v>
      </c>
      <c r="B1173" s="32" t="s">
        <v>115</v>
      </c>
    </row>
    <row r="1175" spans="1:4">
      <c r="A1175" s="32">
        <v>603</v>
      </c>
      <c r="B1175" s="32" t="s">
        <v>98</v>
      </c>
    </row>
    <row r="1176" spans="1:4">
      <c r="A1176" s="32">
        <v>604</v>
      </c>
      <c r="B1176" s="32" t="s">
        <v>97</v>
      </c>
    </row>
    <row r="1177" spans="1:4">
      <c r="A1177" s="32">
        <v>605</v>
      </c>
      <c r="B1177" s="32" t="s">
        <v>96</v>
      </c>
    </row>
    <row r="1178" spans="1:4">
      <c r="A1178" s="32">
        <v>606</v>
      </c>
      <c r="B1178" s="32" t="s">
        <v>95</v>
      </c>
    </row>
    <row r="1179" spans="1:4">
      <c r="A1179" s="32">
        <v>612</v>
      </c>
      <c r="B1179" s="32" t="s">
        <v>94</v>
      </c>
    </row>
    <row r="1180" spans="1:4">
      <c r="A1180" s="32">
        <v>613</v>
      </c>
      <c r="B1180" s="32" t="s">
        <v>93</v>
      </c>
    </row>
    <row r="1181" spans="1:4">
      <c r="A1181" s="32">
        <v>615</v>
      </c>
      <c r="B1181" s="32" t="s">
        <v>92</v>
      </c>
    </row>
    <row r="1182" spans="1:4">
      <c r="A1182" s="32">
        <v>620</v>
      </c>
      <c r="B1182" s="32" t="s">
        <v>157</v>
      </c>
      <c r="C1182" s="32">
        <v>200</v>
      </c>
      <c r="D1182" s="32">
        <v>200</v>
      </c>
    </row>
    <row r="1183" spans="1:4">
      <c r="A1183" s="32">
        <v>621</v>
      </c>
      <c r="B1183" s="32" t="s">
        <v>158</v>
      </c>
      <c r="C1183" s="32">
        <v>25</v>
      </c>
      <c r="D1183" s="32">
        <v>25</v>
      </c>
    </row>
    <row r="1184" spans="1:4">
      <c r="A1184" s="32">
        <v>623</v>
      </c>
      <c r="B1184" s="32" t="s">
        <v>91</v>
      </c>
    </row>
    <row r="1185" spans="1:4">
      <c r="A1185" s="32">
        <v>624</v>
      </c>
      <c r="B1185" s="32" t="s">
        <v>90</v>
      </c>
    </row>
    <row r="1186" spans="1:4">
      <c r="A1186" s="32">
        <v>625</v>
      </c>
      <c r="B1186" s="32" t="s">
        <v>89</v>
      </c>
    </row>
    <row r="1187" spans="1:4">
      <c r="B1187" s="32" t="s">
        <v>88</v>
      </c>
      <c r="C1187" s="32">
        <f>SUM(C1175:C1186)</f>
        <v>225</v>
      </c>
      <c r="D1187" s="32">
        <f>SUM(D1175:D1186)</f>
        <v>225</v>
      </c>
    </row>
    <row r="1190" spans="1:4">
      <c r="A1190" s="32" t="s">
        <v>106</v>
      </c>
      <c r="B1190" s="32" t="s">
        <v>114</v>
      </c>
    </row>
    <row r="1192" spans="1:4">
      <c r="A1192" s="32">
        <v>603</v>
      </c>
      <c r="B1192" s="32" t="s">
        <v>98</v>
      </c>
    </row>
    <row r="1193" spans="1:4">
      <c r="A1193" s="32">
        <v>604</v>
      </c>
      <c r="B1193" s="32" t="s">
        <v>97</v>
      </c>
    </row>
    <row r="1194" spans="1:4">
      <c r="A1194" s="32">
        <v>605</v>
      </c>
      <c r="B1194" s="32" t="s">
        <v>96</v>
      </c>
    </row>
    <row r="1195" spans="1:4">
      <c r="A1195" s="32">
        <v>606</v>
      </c>
      <c r="B1195" s="32" t="s">
        <v>95</v>
      </c>
    </row>
    <row r="1196" spans="1:4">
      <c r="A1196" s="32">
        <v>612</v>
      </c>
      <c r="B1196" s="32" t="s">
        <v>94</v>
      </c>
    </row>
    <row r="1197" spans="1:4">
      <c r="A1197" s="32">
        <v>613</v>
      </c>
      <c r="B1197" s="32" t="s">
        <v>93</v>
      </c>
    </row>
    <row r="1198" spans="1:4">
      <c r="A1198" s="32">
        <v>615</v>
      </c>
      <c r="B1198" s="32" t="s">
        <v>92</v>
      </c>
    </row>
    <row r="1199" spans="1:4">
      <c r="A1199" s="32">
        <v>620</v>
      </c>
      <c r="B1199" s="32" t="s">
        <v>157</v>
      </c>
      <c r="C1199" s="32">
        <v>200</v>
      </c>
      <c r="D1199" s="32">
        <v>100</v>
      </c>
    </row>
    <row r="1200" spans="1:4">
      <c r="A1200" s="32">
        <v>621</v>
      </c>
      <c r="B1200" s="32" t="s">
        <v>158</v>
      </c>
      <c r="C1200" s="32">
        <v>20</v>
      </c>
      <c r="D1200" s="32">
        <v>20</v>
      </c>
    </row>
    <row r="1201" spans="1:4">
      <c r="A1201" s="32">
        <v>623</v>
      </c>
      <c r="B1201" s="32" t="s">
        <v>91</v>
      </c>
      <c r="C1201" s="32">
        <v>35</v>
      </c>
      <c r="D1201" s="32">
        <v>35</v>
      </c>
    </row>
    <row r="1202" spans="1:4">
      <c r="A1202" s="32">
        <v>624</v>
      </c>
      <c r="B1202" s="32" t="s">
        <v>90</v>
      </c>
    </row>
    <row r="1203" spans="1:4">
      <c r="A1203" s="32">
        <v>625</v>
      </c>
      <c r="B1203" s="32" t="s">
        <v>89</v>
      </c>
      <c r="C1203" s="32">
        <v>20</v>
      </c>
      <c r="D1203" s="32">
        <v>20</v>
      </c>
    </row>
    <row r="1204" spans="1:4">
      <c r="B1204" s="32" t="s">
        <v>88</v>
      </c>
      <c r="C1204" s="32">
        <f>SUM(C1192:C1203)</f>
        <v>275</v>
      </c>
      <c r="D1204" s="32">
        <f>SUM(D1192:D1203)</f>
        <v>175</v>
      </c>
    </row>
    <row r="1207" spans="1:4">
      <c r="A1207" s="32" t="s">
        <v>104</v>
      </c>
      <c r="B1207" s="32" t="s">
        <v>148</v>
      </c>
    </row>
    <row r="1209" spans="1:4">
      <c r="A1209" s="32">
        <v>603</v>
      </c>
      <c r="B1209" s="32" t="s">
        <v>98</v>
      </c>
    </row>
    <row r="1210" spans="1:4">
      <c r="A1210" s="32">
        <v>604</v>
      </c>
      <c r="B1210" s="32" t="s">
        <v>97</v>
      </c>
    </row>
    <row r="1211" spans="1:4">
      <c r="A1211" s="32">
        <v>605</v>
      </c>
      <c r="B1211" s="32" t="s">
        <v>96</v>
      </c>
    </row>
    <row r="1212" spans="1:4">
      <c r="A1212" s="32">
        <v>606</v>
      </c>
      <c r="B1212" s="32" t="s">
        <v>95</v>
      </c>
    </row>
    <row r="1213" spans="1:4">
      <c r="A1213" s="32">
        <v>612</v>
      </c>
      <c r="B1213" s="32" t="s">
        <v>94</v>
      </c>
    </row>
    <row r="1214" spans="1:4">
      <c r="A1214" s="32">
        <v>613</v>
      </c>
      <c r="B1214" s="32" t="s">
        <v>93</v>
      </c>
    </row>
    <row r="1215" spans="1:4">
      <c r="A1215" s="32">
        <v>615</v>
      </c>
      <c r="B1215" s="32" t="s">
        <v>92</v>
      </c>
    </row>
    <row r="1216" spans="1:4">
      <c r="A1216" s="32">
        <v>620</v>
      </c>
      <c r="B1216" s="32" t="s">
        <v>157</v>
      </c>
      <c r="C1216" s="32">
        <v>360</v>
      </c>
      <c r="D1216" s="32">
        <v>360</v>
      </c>
    </row>
    <row r="1217" spans="1:4">
      <c r="A1217" s="32">
        <v>621</v>
      </c>
      <c r="B1217" s="32" t="s">
        <v>158</v>
      </c>
      <c r="C1217" s="32">
        <v>40</v>
      </c>
      <c r="D1217" s="32">
        <v>40</v>
      </c>
    </row>
    <row r="1218" spans="1:4">
      <c r="A1218" s="32">
        <v>623</v>
      </c>
      <c r="B1218" s="32" t="s">
        <v>91</v>
      </c>
    </row>
    <row r="1219" spans="1:4">
      <c r="A1219" s="32">
        <v>624</v>
      </c>
      <c r="B1219" s="32" t="s">
        <v>90</v>
      </c>
    </row>
    <row r="1220" spans="1:4">
      <c r="A1220" s="32">
        <v>625</v>
      </c>
      <c r="B1220" s="32" t="s">
        <v>89</v>
      </c>
    </row>
    <row r="1221" spans="1:4">
      <c r="B1221" s="32" t="s">
        <v>88</v>
      </c>
      <c r="C1221" s="32">
        <f>SUM(C1209:C1220)</f>
        <v>400</v>
      </c>
      <c r="D1221" s="32">
        <f>SUM(D1209:D1220)</f>
        <v>400</v>
      </c>
    </row>
    <row r="1224" spans="1:4">
      <c r="A1224" s="32" t="s">
        <v>103</v>
      </c>
      <c r="B1224" s="32" t="s">
        <v>113</v>
      </c>
    </row>
    <row r="1226" spans="1:4">
      <c r="A1226" s="32">
        <v>603</v>
      </c>
      <c r="B1226" s="32" t="s">
        <v>98</v>
      </c>
    </row>
    <row r="1227" spans="1:4">
      <c r="A1227" s="32">
        <v>604</v>
      </c>
      <c r="B1227" s="32" t="s">
        <v>97</v>
      </c>
    </row>
    <row r="1228" spans="1:4">
      <c r="A1228" s="32">
        <v>605</v>
      </c>
      <c r="B1228" s="32" t="s">
        <v>96</v>
      </c>
    </row>
    <row r="1229" spans="1:4">
      <c r="A1229" s="32">
        <v>606</v>
      </c>
      <c r="B1229" s="32" t="s">
        <v>95</v>
      </c>
    </row>
    <row r="1230" spans="1:4">
      <c r="A1230" s="32">
        <v>612</v>
      </c>
      <c r="B1230" s="32" t="s">
        <v>94</v>
      </c>
    </row>
    <row r="1231" spans="1:4">
      <c r="A1231" s="32">
        <v>613</v>
      </c>
      <c r="B1231" s="32" t="s">
        <v>93</v>
      </c>
    </row>
    <row r="1232" spans="1:4">
      <c r="A1232" s="32">
        <v>615</v>
      </c>
      <c r="B1232" s="32" t="s">
        <v>92</v>
      </c>
    </row>
    <row r="1233" spans="1:4">
      <c r="A1233" s="32">
        <v>620</v>
      </c>
      <c r="B1233" s="32" t="s">
        <v>157</v>
      </c>
      <c r="C1233" s="32">
        <v>300</v>
      </c>
      <c r="D1233" s="32">
        <v>150</v>
      </c>
    </row>
    <row r="1234" spans="1:4">
      <c r="A1234" s="32">
        <v>621</v>
      </c>
      <c r="B1234" s="32" t="s">
        <v>158</v>
      </c>
      <c r="C1234" s="32">
        <v>20</v>
      </c>
      <c r="D1234" s="32">
        <v>20</v>
      </c>
    </row>
    <row r="1235" spans="1:4">
      <c r="A1235" s="32">
        <v>623</v>
      </c>
      <c r="B1235" s="32" t="s">
        <v>91</v>
      </c>
    </row>
    <row r="1236" spans="1:4">
      <c r="A1236" s="32">
        <v>624</v>
      </c>
      <c r="B1236" s="32" t="s">
        <v>90</v>
      </c>
    </row>
    <row r="1237" spans="1:4">
      <c r="A1237" s="32">
        <v>625</v>
      </c>
      <c r="B1237" s="32" t="s">
        <v>89</v>
      </c>
    </row>
    <row r="1238" spans="1:4">
      <c r="B1238" s="32" t="s">
        <v>88</v>
      </c>
      <c r="C1238" s="32">
        <f>SUM(C1226:C1237)</f>
        <v>320</v>
      </c>
      <c r="D1238" s="32">
        <f>SUM(D1226:D1237)</f>
        <v>170</v>
      </c>
    </row>
    <row r="1241" spans="1:4">
      <c r="A1241" s="32" t="s">
        <v>112</v>
      </c>
      <c r="B1241" s="32" t="s">
        <v>109</v>
      </c>
    </row>
    <row r="1243" spans="1:4">
      <c r="A1243" s="32">
        <v>603</v>
      </c>
      <c r="B1243" s="32" t="s">
        <v>98</v>
      </c>
    </row>
    <row r="1244" spans="1:4">
      <c r="A1244" s="32">
        <v>604</v>
      </c>
      <c r="B1244" s="32" t="s">
        <v>97</v>
      </c>
      <c r="C1244" s="32">
        <v>50</v>
      </c>
      <c r="D1244" s="32">
        <v>25</v>
      </c>
    </row>
    <row r="1245" spans="1:4">
      <c r="A1245" s="32">
        <v>605</v>
      </c>
      <c r="B1245" s="32" t="s">
        <v>96</v>
      </c>
    </row>
    <row r="1246" spans="1:4">
      <c r="A1246" s="32">
        <v>606</v>
      </c>
      <c r="B1246" s="32" t="s">
        <v>95</v>
      </c>
      <c r="C1246" s="32">
        <v>50</v>
      </c>
      <c r="D1246" s="32">
        <v>25</v>
      </c>
    </row>
    <row r="1247" spans="1:4">
      <c r="A1247" s="32">
        <v>612</v>
      </c>
      <c r="B1247" s="32" t="s">
        <v>94</v>
      </c>
    </row>
    <row r="1248" spans="1:4">
      <c r="A1248" s="32">
        <v>612</v>
      </c>
      <c r="B1248" s="32" t="s">
        <v>93</v>
      </c>
    </row>
    <row r="1249" spans="1:4">
      <c r="A1249" s="32">
        <v>615</v>
      </c>
      <c r="B1249" s="32" t="s">
        <v>92</v>
      </c>
    </row>
    <row r="1250" spans="1:4">
      <c r="A1250" s="32">
        <v>620</v>
      </c>
      <c r="B1250" s="32" t="s">
        <v>157</v>
      </c>
    </row>
    <row r="1251" spans="1:4">
      <c r="A1251" s="32">
        <v>621</v>
      </c>
      <c r="B1251" s="32" t="s">
        <v>158</v>
      </c>
    </row>
    <row r="1252" spans="1:4">
      <c r="A1252" s="32">
        <v>623</v>
      </c>
      <c r="B1252" s="32" t="s">
        <v>91</v>
      </c>
    </row>
    <row r="1253" spans="1:4">
      <c r="A1253" s="32">
        <v>624</v>
      </c>
      <c r="B1253" s="32" t="s">
        <v>90</v>
      </c>
    </row>
    <row r="1254" spans="1:4">
      <c r="A1254" s="32">
        <v>625</v>
      </c>
      <c r="B1254" s="32" t="s">
        <v>89</v>
      </c>
    </row>
    <row r="1255" spans="1:4">
      <c r="B1255" s="32" t="s">
        <v>88</v>
      </c>
      <c r="C1255" s="32">
        <f>SUM(C1243:C1254)</f>
        <v>100</v>
      </c>
      <c r="D1255" s="32">
        <f>SUM(D1243:D1254)</f>
        <v>50</v>
      </c>
    </row>
    <row r="1258" spans="1:4">
      <c r="A1258" s="32" t="s">
        <v>72</v>
      </c>
      <c r="B1258" s="32" t="s">
        <v>71</v>
      </c>
    </row>
    <row r="1260" spans="1:4">
      <c r="A1260" s="32" t="s">
        <v>101</v>
      </c>
      <c r="C1260" s="32" t="s">
        <v>41</v>
      </c>
      <c r="D1260" s="32" t="s">
        <v>100</v>
      </c>
    </row>
    <row r="1261" spans="1:4">
      <c r="A1261" s="32">
        <v>603</v>
      </c>
      <c r="B1261" s="32" t="s">
        <v>98</v>
      </c>
      <c r="C1261" s="32">
        <f>C1278+C1295</f>
        <v>0</v>
      </c>
      <c r="D1261" s="32">
        <f>D1278+D1295</f>
        <v>0</v>
      </c>
    </row>
    <row r="1262" spans="1:4">
      <c r="A1262" s="32">
        <v>604</v>
      </c>
      <c r="B1262" s="32" t="s">
        <v>97</v>
      </c>
      <c r="C1262" s="32">
        <f t="shared" ref="C1262" si="166">C1279+C1296</f>
        <v>0</v>
      </c>
      <c r="D1262" s="32">
        <f t="shared" ref="D1262" si="167">D1279+D1296</f>
        <v>0</v>
      </c>
    </row>
    <row r="1263" spans="1:4">
      <c r="A1263" s="32">
        <v>605</v>
      </c>
      <c r="B1263" s="32" t="s">
        <v>96</v>
      </c>
      <c r="C1263" s="32">
        <f t="shared" ref="C1263" si="168">C1280+C1297</f>
        <v>0</v>
      </c>
      <c r="D1263" s="32">
        <f t="shared" ref="D1263" si="169">D1280+D1297</f>
        <v>0</v>
      </c>
    </row>
    <row r="1264" spans="1:4">
      <c r="A1264" s="32">
        <v>606</v>
      </c>
      <c r="B1264" s="32" t="s">
        <v>95</v>
      </c>
      <c r="C1264" s="32">
        <f t="shared" ref="C1264" si="170">C1281+C1298</f>
        <v>0</v>
      </c>
      <c r="D1264" s="32">
        <f t="shared" ref="D1264" si="171">D1281+D1298</f>
        <v>0</v>
      </c>
    </row>
    <row r="1265" spans="1:4">
      <c r="A1265" s="32">
        <v>612</v>
      </c>
      <c r="B1265" s="32" t="s">
        <v>94</v>
      </c>
      <c r="C1265" s="32">
        <f t="shared" ref="C1265" si="172">C1282+C1299</f>
        <v>0</v>
      </c>
      <c r="D1265" s="32">
        <f t="shared" ref="D1265" si="173">D1282+D1299</f>
        <v>0</v>
      </c>
    </row>
    <row r="1266" spans="1:4">
      <c r="A1266" s="32">
        <v>613</v>
      </c>
      <c r="B1266" s="32" t="s">
        <v>93</v>
      </c>
      <c r="C1266" s="32">
        <f t="shared" ref="C1266" si="174">C1283+C1300</f>
        <v>0</v>
      </c>
      <c r="D1266" s="32">
        <f t="shared" ref="D1266" si="175">D1283+D1300</f>
        <v>0</v>
      </c>
    </row>
    <row r="1267" spans="1:4">
      <c r="A1267" s="32">
        <v>615</v>
      </c>
      <c r="B1267" s="32" t="s">
        <v>92</v>
      </c>
      <c r="C1267" s="32">
        <f t="shared" ref="C1267" si="176">C1284+C1301</f>
        <v>1250</v>
      </c>
      <c r="D1267" s="32">
        <f t="shared" ref="D1267" si="177">D1284+D1301</f>
        <v>500</v>
      </c>
    </row>
    <row r="1268" spans="1:4">
      <c r="A1268" s="32">
        <v>620</v>
      </c>
      <c r="B1268" s="32" t="s">
        <v>157</v>
      </c>
      <c r="C1268" s="32">
        <f t="shared" ref="C1268" si="178">C1285+C1302</f>
        <v>1300</v>
      </c>
      <c r="D1268" s="32">
        <f t="shared" ref="D1268" si="179">D1285+D1302</f>
        <v>200</v>
      </c>
    </row>
    <row r="1269" spans="1:4">
      <c r="A1269" s="32">
        <v>621</v>
      </c>
      <c r="B1269" s="32" t="s">
        <v>158</v>
      </c>
      <c r="C1269" s="32">
        <f t="shared" ref="C1269" si="180">C1286+C1303</f>
        <v>0</v>
      </c>
      <c r="D1269" s="32">
        <f t="shared" ref="D1269" si="181">D1286+D1303</f>
        <v>0</v>
      </c>
    </row>
    <row r="1270" spans="1:4">
      <c r="A1270" s="32">
        <v>623</v>
      </c>
      <c r="B1270" s="32" t="s">
        <v>91</v>
      </c>
      <c r="C1270" s="32">
        <f t="shared" ref="C1270" si="182">C1287+C1304</f>
        <v>0</v>
      </c>
      <c r="D1270" s="32">
        <f t="shared" ref="D1270" si="183">D1287+D1304</f>
        <v>0</v>
      </c>
    </row>
    <row r="1271" spans="1:4">
      <c r="A1271" s="32">
        <v>624</v>
      </c>
      <c r="B1271" s="32" t="s">
        <v>90</v>
      </c>
      <c r="C1271" s="32">
        <f t="shared" ref="C1271" si="184">C1288+C1305</f>
        <v>576</v>
      </c>
      <c r="D1271" s="32">
        <f t="shared" ref="D1271" si="185">D1288+D1305</f>
        <v>288</v>
      </c>
    </row>
    <row r="1272" spans="1:4">
      <c r="A1272" s="32">
        <v>625</v>
      </c>
      <c r="B1272" s="32" t="s">
        <v>89</v>
      </c>
      <c r="C1272" s="32">
        <f t="shared" ref="C1272" si="186">C1289+C1306</f>
        <v>0</v>
      </c>
      <c r="D1272" s="32">
        <f t="shared" ref="D1272" si="187">D1289+D1306</f>
        <v>0</v>
      </c>
    </row>
    <row r="1273" spans="1:4">
      <c r="C1273" s="32">
        <f>SUM(C1261:C1272)</f>
        <v>3126</v>
      </c>
      <c r="D1273" s="32">
        <f>SUM(D1261:D1272)</f>
        <v>988</v>
      </c>
    </row>
    <row r="1276" spans="1:4">
      <c r="A1276" s="32" t="s">
        <v>99</v>
      </c>
      <c r="B1276" s="32" t="s">
        <v>149</v>
      </c>
    </row>
    <row r="1278" spans="1:4">
      <c r="A1278" s="32">
        <v>603</v>
      </c>
      <c r="B1278" s="32" t="s">
        <v>98</v>
      </c>
    </row>
    <row r="1279" spans="1:4">
      <c r="A1279" s="32">
        <v>604</v>
      </c>
      <c r="B1279" s="32" t="s">
        <v>97</v>
      </c>
    </row>
    <row r="1280" spans="1:4">
      <c r="A1280" s="32">
        <v>605</v>
      </c>
      <c r="B1280" s="32" t="s">
        <v>96</v>
      </c>
    </row>
    <row r="1281" spans="1:4">
      <c r="A1281" s="32">
        <v>606</v>
      </c>
      <c r="B1281" s="32" t="s">
        <v>95</v>
      </c>
    </row>
    <row r="1282" spans="1:4">
      <c r="A1282" s="32">
        <v>612</v>
      </c>
      <c r="B1282" s="32" t="s">
        <v>94</v>
      </c>
    </row>
    <row r="1283" spans="1:4">
      <c r="A1283" s="32">
        <v>613</v>
      </c>
      <c r="B1283" s="32" t="s">
        <v>93</v>
      </c>
    </row>
    <row r="1284" spans="1:4">
      <c r="A1284" s="32">
        <v>615</v>
      </c>
      <c r="B1284" s="32" t="s">
        <v>92</v>
      </c>
      <c r="C1284" s="32">
        <v>500</v>
      </c>
      <c r="D1284" s="32">
        <v>500</v>
      </c>
    </row>
    <row r="1285" spans="1:4">
      <c r="A1285" s="32">
        <v>620</v>
      </c>
      <c r="B1285" s="32" t="s">
        <v>157</v>
      </c>
      <c r="C1285" s="32">
        <v>750</v>
      </c>
      <c r="D1285" s="32">
        <v>200</v>
      </c>
    </row>
    <row r="1286" spans="1:4">
      <c r="A1286" s="32">
        <v>621</v>
      </c>
      <c r="B1286" s="32" t="s">
        <v>158</v>
      </c>
    </row>
    <row r="1287" spans="1:4">
      <c r="A1287" s="32">
        <v>623</v>
      </c>
      <c r="B1287" s="32" t="s">
        <v>91</v>
      </c>
    </row>
    <row r="1288" spans="1:4">
      <c r="A1288" s="32">
        <v>624</v>
      </c>
      <c r="B1288" s="32" t="s">
        <v>90</v>
      </c>
      <c r="C1288" s="32">
        <v>288</v>
      </c>
      <c r="D1288" s="32">
        <v>288</v>
      </c>
    </row>
    <row r="1289" spans="1:4">
      <c r="A1289" s="32">
        <v>625</v>
      </c>
      <c r="B1289" s="32" t="s">
        <v>89</v>
      </c>
    </row>
    <row r="1290" spans="1:4">
      <c r="B1290" s="32" t="s">
        <v>88</v>
      </c>
      <c r="C1290" s="32">
        <f>SUM(C1278:C1289)</f>
        <v>1538</v>
      </c>
      <c r="D1290" s="32">
        <f>SUM(D1278:D1289)</f>
        <v>988</v>
      </c>
    </row>
    <row r="1293" spans="1:4">
      <c r="A1293" s="32" t="s">
        <v>106</v>
      </c>
      <c r="B1293" s="32" t="s">
        <v>174</v>
      </c>
    </row>
    <row r="1295" spans="1:4">
      <c r="A1295" s="32">
        <v>603</v>
      </c>
      <c r="B1295" s="32" t="s">
        <v>98</v>
      </c>
    </row>
    <row r="1296" spans="1:4">
      <c r="A1296" s="32">
        <v>604</v>
      </c>
      <c r="B1296" s="32" t="s">
        <v>97</v>
      </c>
    </row>
    <row r="1297" spans="1:4">
      <c r="A1297" s="32">
        <v>605</v>
      </c>
      <c r="B1297" s="32" t="s">
        <v>96</v>
      </c>
    </row>
    <row r="1298" spans="1:4">
      <c r="A1298" s="32">
        <v>606</v>
      </c>
      <c r="B1298" s="32" t="s">
        <v>95</v>
      </c>
    </row>
    <row r="1299" spans="1:4">
      <c r="A1299" s="32">
        <v>612</v>
      </c>
      <c r="B1299" s="32" t="s">
        <v>94</v>
      </c>
    </row>
    <row r="1300" spans="1:4">
      <c r="A1300" s="32">
        <v>613</v>
      </c>
      <c r="B1300" s="32" t="s">
        <v>93</v>
      </c>
    </row>
    <row r="1301" spans="1:4">
      <c r="A1301" s="32">
        <v>615</v>
      </c>
      <c r="B1301" s="32" t="s">
        <v>92</v>
      </c>
      <c r="C1301" s="32">
        <v>750</v>
      </c>
      <c r="D1301" s="32">
        <v>0</v>
      </c>
    </row>
    <row r="1302" spans="1:4">
      <c r="A1302" s="32">
        <v>620</v>
      </c>
      <c r="B1302" s="32" t="s">
        <v>157</v>
      </c>
      <c r="C1302" s="32">
        <v>550</v>
      </c>
      <c r="D1302" s="32">
        <v>0</v>
      </c>
    </row>
    <row r="1303" spans="1:4">
      <c r="A1303" s="32">
        <v>621</v>
      </c>
      <c r="B1303" s="32" t="s">
        <v>158</v>
      </c>
    </row>
    <row r="1304" spans="1:4">
      <c r="A1304" s="32">
        <v>623</v>
      </c>
      <c r="B1304" s="32" t="s">
        <v>91</v>
      </c>
    </row>
    <row r="1305" spans="1:4">
      <c r="A1305" s="32">
        <v>624</v>
      </c>
      <c r="B1305" s="32" t="s">
        <v>90</v>
      </c>
      <c r="C1305" s="32">
        <v>288</v>
      </c>
      <c r="D1305" s="32">
        <v>0</v>
      </c>
    </row>
    <row r="1306" spans="1:4">
      <c r="A1306" s="32">
        <v>625</v>
      </c>
      <c r="B1306" s="32" t="s">
        <v>89</v>
      </c>
    </row>
    <row r="1307" spans="1:4">
      <c r="B1307" s="32" t="s">
        <v>88</v>
      </c>
      <c r="C1307" s="32">
        <f>SUM(C1295:C1306)</f>
        <v>1588</v>
      </c>
      <c r="D1307" s="32">
        <f>SUM(D1295:D1306)</f>
        <v>0</v>
      </c>
    </row>
    <row r="1310" spans="1:4">
      <c r="A1310" s="32" t="s">
        <v>74</v>
      </c>
      <c r="B1310" s="32" t="s">
        <v>110</v>
      </c>
    </row>
    <row r="1312" spans="1:4">
      <c r="A1312" s="32" t="s">
        <v>101</v>
      </c>
      <c r="C1312" s="32" t="s">
        <v>41</v>
      </c>
      <c r="D1312" s="32" t="s">
        <v>100</v>
      </c>
    </row>
    <row r="1313" spans="1:4">
      <c r="A1313" s="32">
        <v>603</v>
      </c>
      <c r="B1313" s="32" t="s">
        <v>98</v>
      </c>
      <c r="C1313" s="32">
        <f>C1330+C1347+C1364+C1381+C1398</f>
        <v>0</v>
      </c>
      <c r="D1313" s="32">
        <f>D1330+D1347+D1364+D1381+D1398</f>
        <v>0</v>
      </c>
    </row>
    <row r="1314" spans="1:4">
      <c r="A1314" s="32">
        <v>604</v>
      </c>
      <c r="B1314" s="32" t="s">
        <v>97</v>
      </c>
      <c r="C1314" s="32">
        <f t="shared" ref="C1314" si="188">C1331+C1348+C1365+C1382+C1399</f>
        <v>0</v>
      </c>
      <c r="D1314" s="32">
        <f t="shared" ref="D1314" si="189">D1331+D1348+D1365+D1382+D1399</f>
        <v>0</v>
      </c>
    </row>
    <row r="1315" spans="1:4">
      <c r="A1315" s="32">
        <v>605</v>
      </c>
      <c r="B1315" s="32" t="s">
        <v>96</v>
      </c>
      <c r="C1315" s="32">
        <f t="shared" ref="C1315" si="190">C1332+C1349+C1366+C1383+C1400</f>
        <v>0</v>
      </c>
      <c r="D1315" s="32">
        <f t="shared" ref="D1315" si="191">D1332+D1349+D1366+D1383+D1400</f>
        <v>0</v>
      </c>
    </row>
    <row r="1316" spans="1:4">
      <c r="A1316" s="32">
        <v>606</v>
      </c>
      <c r="B1316" s="32" t="s">
        <v>95</v>
      </c>
      <c r="C1316" s="32">
        <f t="shared" ref="C1316" si="192">C1333+C1350+C1367+C1384+C1401</f>
        <v>0</v>
      </c>
      <c r="D1316" s="32">
        <f t="shared" ref="D1316" si="193">D1333+D1350+D1367+D1384+D1401</f>
        <v>0</v>
      </c>
    </row>
    <row r="1317" spans="1:4">
      <c r="A1317" s="32">
        <v>612</v>
      </c>
      <c r="B1317" s="32" t="s">
        <v>94</v>
      </c>
      <c r="C1317" s="32">
        <f t="shared" ref="C1317" si="194">C1334+C1351+C1368+C1385+C1402</f>
        <v>25</v>
      </c>
      <c r="D1317" s="32">
        <f t="shared" ref="D1317" si="195">D1334+D1351+D1368+D1385+D1402</f>
        <v>25</v>
      </c>
    </row>
    <row r="1318" spans="1:4">
      <c r="A1318" s="32">
        <v>613</v>
      </c>
      <c r="B1318" s="32" t="s">
        <v>93</v>
      </c>
      <c r="C1318" s="32">
        <f t="shared" ref="C1318" si="196">C1335+C1352+C1369+C1386+C1403</f>
        <v>0</v>
      </c>
      <c r="D1318" s="32">
        <f t="shared" ref="D1318" si="197">D1335+D1352+D1369+D1386+D1403</f>
        <v>0</v>
      </c>
    </row>
    <row r="1319" spans="1:4">
      <c r="A1319" s="32">
        <v>615</v>
      </c>
      <c r="B1319" s="32" t="s">
        <v>92</v>
      </c>
      <c r="C1319" s="32">
        <f t="shared" ref="C1319" si="198">C1336+C1353+C1370+C1387+C1404</f>
        <v>585</v>
      </c>
      <c r="D1319" s="32">
        <f t="shared" ref="D1319" si="199">D1336+D1353+D1370+D1387+D1404</f>
        <v>500</v>
      </c>
    </row>
    <row r="1320" spans="1:4">
      <c r="A1320" s="32">
        <v>620</v>
      </c>
      <c r="B1320" s="32" t="s">
        <v>157</v>
      </c>
      <c r="C1320" s="32">
        <f t="shared" ref="C1320" si="200">C1337+C1354+C1371+C1388+C1405</f>
        <v>366</v>
      </c>
      <c r="D1320" s="32">
        <f t="shared" ref="D1320" si="201">D1337+D1354+D1371+D1388+D1405</f>
        <v>366</v>
      </c>
    </row>
    <row r="1321" spans="1:4">
      <c r="A1321" s="32">
        <v>621</v>
      </c>
      <c r="B1321" s="32" t="s">
        <v>158</v>
      </c>
      <c r="C1321" s="32">
        <f t="shared" ref="C1321" si="202">C1338+C1355+C1372+C1389+C1406</f>
        <v>0</v>
      </c>
      <c r="D1321" s="32">
        <f t="shared" ref="D1321" si="203">D1338+D1355+D1372+D1389+D1406</f>
        <v>0</v>
      </c>
    </row>
    <row r="1322" spans="1:4">
      <c r="A1322" s="32">
        <v>623</v>
      </c>
      <c r="B1322" s="32" t="s">
        <v>91</v>
      </c>
      <c r="C1322" s="32">
        <f t="shared" ref="C1322" si="204">C1339+C1356+C1373+C1390+C1407</f>
        <v>0</v>
      </c>
      <c r="D1322" s="32">
        <f t="shared" ref="D1322" si="205">D1339+D1356+D1373+D1390+D1407</f>
        <v>0</v>
      </c>
    </row>
    <row r="1323" spans="1:4">
      <c r="A1323" s="32">
        <v>624</v>
      </c>
      <c r="B1323" s="32" t="s">
        <v>90</v>
      </c>
      <c r="C1323" s="32">
        <f t="shared" ref="C1323" si="206">C1340+C1357+C1374+C1391+C1408</f>
        <v>24</v>
      </c>
      <c r="D1323" s="32">
        <f t="shared" ref="D1323" si="207">D1340+D1357+D1374+D1391+D1408</f>
        <v>24</v>
      </c>
    </row>
    <row r="1324" spans="1:4">
      <c r="A1324" s="32">
        <v>625</v>
      </c>
      <c r="B1324" s="32" t="s">
        <v>89</v>
      </c>
      <c r="C1324" s="32">
        <f t="shared" ref="C1324" si="208">C1341+C1358+C1375+C1392+C1409</f>
        <v>0</v>
      </c>
      <c r="D1324" s="32">
        <f t="shared" ref="D1324" si="209">D1341+D1358+D1375+D1392+D1409</f>
        <v>0</v>
      </c>
    </row>
    <row r="1325" spans="1:4">
      <c r="B1325" s="32" t="s">
        <v>142</v>
      </c>
      <c r="C1325" s="32">
        <f>SUM(C1313:C1324)</f>
        <v>1000</v>
      </c>
      <c r="D1325" s="32">
        <f>SUM(D1313:D1324)</f>
        <v>915</v>
      </c>
    </row>
    <row r="1328" spans="1:4">
      <c r="A1328" s="32" t="s">
        <v>99</v>
      </c>
      <c r="B1328" s="32" t="s">
        <v>151</v>
      </c>
    </row>
    <row r="1330" spans="1:4">
      <c r="A1330" s="32">
        <v>603</v>
      </c>
      <c r="B1330" s="32" t="s">
        <v>98</v>
      </c>
    </row>
    <row r="1331" spans="1:4">
      <c r="A1331" s="32">
        <v>604</v>
      </c>
      <c r="B1331" s="32" t="s">
        <v>97</v>
      </c>
    </row>
    <row r="1332" spans="1:4">
      <c r="A1332" s="32">
        <v>605</v>
      </c>
      <c r="B1332" s="32" t="s">
        <v>96</v>
      </c>
    </row>
    <row r="1333" spans="1:4">
      <c r="A1333" s="32">
        <v>606</v>
      </c>
      <c r="B1333" s="32" t="s">
        <v>95</v>
      </c>
    </row>
    <row r="1334" spans="1:4">
      <c r="A1334" s="32">
        <v>612</v>
      </c>
      <c r="B1334" s="32" t="s">
        <v>94</v>
      </c>
    </row>
    <row r="1335" spans="1:4">
      <c r="A1335" s="32">
        <v>613</v>
      </c>
      <c r="B1335" s="32" t="s">
        <v>93</v>
      </c>
    </row>
    <row r="1336" spans="1:4">
      <c r="A1336" s="32">
        <v>615</v>
      </c>
      <c r="B1336" s="32" t="s">
        <v>92</v>
      </c>
      <c r="C1336" s="32">
        <v>85</v>
      </c>
      <c r="D1336" s="32">
        <v>0</v>
      </c>
    </row>
    <row r="1337" spans="1:4">
      <c r="A1337" s="32">
        <v>620</v>
      </c>
      <c r="B1337" s="32" t="s">
        <v>157</v>
      </c>
    </row>
    <row r="1338" spans="1:4">
      <c r="A1338" s="32">
        <v>621</v>
      </c>
      <c r="B1338" s="32" t="s">
        <v>158</v>
      </c>
    </row>
    <row r="1339" spans="1:4">
      <c r="A1339" s="32">
        <v>623</v>
      </c>
      <c r="B1339" s="32" t="s">
        <v>91</v>
      </c>
    </row>
    <row r="1340" spans="1:4">
      <c r="A1340" s="32">
        <v>624</v>
      </c>
      <c r="B1340" s="32" t="s">
        <v>90</v>
      </c>
    </row>
    <row r="1341" spans="1:4">
      <c r="A1341" s="32">
        <v>625</v>
      </c>
      <c r="B1341" s="32" t="s">
        <v>89</v>
      </c>
    </row>
    <row r="1342" spans="1:4">
      <c r="B1342" s="32" t="s">
        <v>88</v>
      </c>
      <c r="C1342" s="32">
        <f>SUM(C1330:C1341)</f>
        <v>85</v>
      </c>
      <c r="D1342" s="32">
        <f>SUM(D1330:D1341)</f>
        <v>0</v>
      </c>
    </row>
    <row r="1345" spans="1:4">
      <c r="A1345" s="32" t="s">
        <v>106</v>
      </c>
      <c r="B1345" s="32" t="s">
        <v>152</v>
      </c>
    </row>
    <row r="1347" spans="1:4">
      <c r="A1347" s="32">
        <v>603</v>
      </c>
      <c r="B1347" s="32" t="s">
        <v>98</v>
      </c>
    </row>
    <row r="1348" spans="1:4">
      <c r="A1348" s="32">
        <v>604</v>
      </c>
      <c r="B1348" s="32" t="s">
        <v>97</v>
      </c>
    </row>
    <row r="1349" spans="1:4">
      <c r="A1349" s="32">
        <v>605</v>
      </c>
      <c r="B1349" s="32" t="s">
        <v>96</v>
      </c>
    </row>
    <row r="1350" spans="1:4">
      <c r="A1350" s="32">
        <v>606</v>
      </c>
      <c r="B1350" s="32" t="s">
        <v>95</v>
      </c>
    </row>
    <row r="1351" spans="1:4">
      <c r="A1351" s="32">
        <v>612</v>
      </c>
      <c r="B1351" s="32" t="s">
        <v>94</v>
      </c>
    </row>
    <row r="1352" spans="1:4">
      <c r="A1352" s="32">
        <v>613</v>
      </c>
      <c r="B1352" s="32" t="s">
        <v>93</v>
      </c>
    </row>
    <row r="1353" spans="1:4">
      <c r="A1353" s="32">
        <v>615</v>
      </c>
      <c r="B1353" s="32" t="s">
        <v>92</v>
      </c>
      <c r="C1353" s="32">
        <v>200</v>
      </c>
      <c r="D1353" s="32">
        <v>200</v>
      </c>
    </row>
    <row r="1354" spans="1:4">
      <c r="A1354" s="32">
        <v>620</v>
      </c>
      <c r="B1354" s="32" t="s">
        <v>157</v>
      </c>
      <c r="C1354" s="32">
        <v>200</v>
      </c>
      <c r="D1354" s="32">
        <v>200</v>
      </c>
    </row>
    <row r="1355" spans="1:4">
      <c r="A1355" s="32">
        <v>621</v>
      </c>
      <c r="B1355" s="32" t="s">
        <v>158</v>
      </c>
    </row>
    <row r="1356" spans="1:4">
      <c r="A1356" s="32">
        <v>623</v>
      </c>
      <c r="B1356" s="32" t="s">
        <v>91</v>
      </c>
    </row>
    <row r="1357" spans="1:4">
      <c r="A1357" s="32">
        <v>624</v>
      </c>
      <c r="B1357" s="32" t="s">
        <v>90</v>
      </c>
      <c r="C1357" s="32">
        <v>24</v>
      </c>
      <c r="D1357" s="32">
        <v>24</v>
      </c>
    </row>
    <row r="1358" spans="1:4">
      <c r="A1358" s="32">
        <v>625</v>
      </c>
      <c r="B1358" s="32" t="s">
        <v>89</v>
      </c>
    </row>
    <row r="1359" spans="1:4">
      <c r="B1359" s="32" t="s">
        <v>88</v>
      </c>
      <c r="C1359" s="32">
        <f>SUM(C1347:C1358)</f>
        <v>424</v>
      </c>
      <c r="D1359" s="32">
        <f>SUM(D1347:D1358)</f>
        <v>424</v>
      </c>
    </row>
    <row r="1362" spans="1:4">
      <c r="A1362" s="32" t="s">
        <v>104</v>
      </c>
      <c r="B1362" s="32" t="s">
        <v>150</v>
      </c>
    </row>
    <row r="1364" spans="1:4">
      <c r="A1364" s="32">
        <v>603</v>
      </c>
      <c r="B1364" s="32" t="s">
        <v>98</v>
      </c>
    </row>
    <row r="1365" spans="1:4">
      <c r="A1365" s="32">
        <v>604</v>
      </c>
      <c r="B1365" s="32" t="s">
        <v>97</v>
      </c>
    </row>
    <row r="1366" spans="1:4">
      <c r="A1366" s="32">
        <v>605</v>
      </c>
      <c r="B1366" s="32" t="s">
        <v>96</v>
      </c>
    </row>
    <row r="1367" spans="1:4">
      <c r="A1367" s="32">
        <v>606</v>
      </c>
      <c r="B1367" s="32" t="s">
        <v>95</v>
      </c>
    </row>
    <row r="1368" spans="1:4">
      <c r="A1368" s="32">
        <v>612</v>
      </c>
      <c r="B1368" s="32" t="s">
        <v>94</v>
      </c>
      <c r="C1368" s="32">
        <v>25</v>
      </c>
      <c r="D1368" s="32">
        <v>25</v>
      </c>
    </row>
    <row r="1369" spans="1:4">
      <c r="A1369" s="32">
        <v>613</v>
      </c>
      <c r="B1369" s="32" t="s">
        <v>93</v>
      </c>
    </row>
    <row r="1370" spans="1:4">
      <c r="A1370" s="32">
        <v>615</v>
      </c>
      <c r="B1370" s="32" t="s">
        <v>92</v>
      </c>
    </row>
    <row r="1371" spans="1:4">
      <c r="A1371" s="32">
        <v>620</v>
      </c>
      <c r="B1371" s="32" t="s">
        <v>157</v>
      </c>
      <c r="C1371" s="32">
        <v>50</v>
      </c>
      <c r="D1371" s="32">
        <v>50</v>
      </c>
    </row>
    <row r="1372" spans="1:4">
      <c r="A1372" s="32">
        <v>621</v>
      </c>
      <c r="B1372" s="32" t="s">
        <v>158</v>
      </c>
    </row>
    <row r="1373" spans="1:4">
      <c r="A1373" s="32">
        <v>623</v>
      </c>
      <c r="B1373" s="32" t="s">
        <v>91</v>
      </c>
    </row>
    <row r="1374" spans="1:4">
      <c r="A1374" s="32">
        <v>624</v>
      </c>
      <c r="B1374" s="32" t="s">
        <v>90</v>
      </c>
    </row>
    <row r="1375" spans="1:4">
      <c r="A1375" s="32">
        <v>625</v>
      </c>
      <c r="B1375" s="32" t="s">
        <v>89</v>
      </c>
    </row>
    <row r="1376" spans="1:4">
      <c r="B1376" s="32" t="s">
        <v>88</v>
      </c>
      <c r="C1376" s="32">
        <f>SUM(C1364:C1375)</f>
        <v>75</v>
      </c>
      <c r="D1376" s="32">
        <f>SUM(D1364:D1375)</f>
        <v>75</v>
      </c>
    </row>
    <row r="1379" spans="1:4">
      <c r="A1379" s="32" t="s">
        <v>103</v>
      </c>
      <c r="B1379" s="32" t="s">
        <v>153</v>
      </c>
    </row>
    <row r="1381" spans="1:4">
      <c r="A1381" s="32">
        <v>603</v>
      </c>
      <c r="B1381" s="32" t="s">
        <v>98</v>
      </c>
    </row>
    <row r="1382" spans="1:4">
      <c r="A1382" s="32">
        <v>604</v>
      </c>
      <c r="B1382" s="32" t="s">
        <v>97</v>
      </c>
    </row>
    <row r="1383" spans="1:4">
      <c r="A1383" s="32">
        <v>605</v>
      </c>
      <c r="B1383" s="32" t="s">
        <v>96</v>
      </c>
    </row>
    <row r="1384" spans="1:4">
      <c r="A1384" s="32">
        <v>606</v>
      </c>
      <c r="B1384" s="32" t="s">
        <v>95</v>
      </c>
    </row>
    <row r="1385" spans="1:4">
      <c r="A1385" s="32">
        <v>612</v>
      </c>
      <c r="B1385" s="32" t="s">
        <v>94</v>
      </c>
    </row>
    <row r="1386" spans="1:4">
      <c r="A1386" s="32">
        <v>613</v>
      </c>
      <c r="B1386" s="32" t="s">
        <v>93</v>
      </c>
    </row>
    <row r="1387" spans="1:4">
      <c r="A1387" s="32">
        <v>615</v>
      </c>
      <c r="B1387" s="32" t="s">
        <v>92</v>
      </c>
    </row>
    <row r="1388" spans="1:4">
      <c r="A1388" s="32">
        <v>620</v>
      </c>
      <c r="B1388" s="32" t="s">
        <v>157</v>
      </c>
      <c r="C1388" s="32">
        <v>60</v>
      </c>
      <c r="D1388" s="32">
        <v>60</v>
      </c>
    </row>
    <row r="1389" spans="1:4">
      <c r="A1389" s="32">
        <v>621</v>
      </c>
      <c r="B1389" s="32" t="s">
        <v>158</v>
      </c>
    </row>
    <row r="1390" spans="1:4">
      <c r="A1390" s="32">
        <v>623</v>
      </c>
      <c r="B1390" s="32" t="s">
        <v>91</v>
      </c>
    </row>
    <row r="1391" spans="1:4">
      <c r="A1391" s="32">
        <v>624</v>
      </c>
      <c r="B1391" s="32" t="s">
        <v>90</v>
      </c>
    </row>
    <row r="1392" spans="1:4">
      <c r="A1392" s="32">
        <v>625</v>
      </c>
      <c r="B1392" s="32" t="s">
        <v>89</v>
      </c>
    </row>
    <row r="1393" spans="1:4">
      <c r="B1393" s="32" t="s">
        <v>88</v>
      </c>
      <c r="C1393" s="32">
        <f>SUM(C1381:C1392)</f>
        <v>60</v>
      </c>
      <c r="D1393" s="32">
        <f>SUM(D1381:D1392)</f>
        <v>60</v>
      </c>
    </row>
    <row r="1396" spans="1:4">
      <c r="A1396" s="32" t="s">
        <v>112</v>
      </c>
      <c r="B1396" s="32" t="s">
        <v>154</v>
      </c>
    </row>
    <row r="1398" spans="1:4">
      <c r="A1398" s="32">
        <v>603</v>
      </c>
      <c r="B1398" s="32" t="s">
        <v>98</v>
      </c>
    </row>
    <row r="1399" spans="1:4">
      <c r="A1399" s="32">
        <v>604</v>
      </c>
      <c r="B1399" s="32" t="s">
        <v>97</v>
      </c>
    </row>
    <row r="1400" spans="1:4">
      <c r="A1400" s="32">
        <v>605</v>
      </c>
      <c r="B1400" s="32" t="s">
        <v>96</v>
      </c>
    </row>
    <row r="1401" spans="1:4">
      <c r="A1401" s="32">
        <v>606</v>
      </c>
      <c r="B1401" s="32" t="s">
        <v>95</v>
      </c>
    </row>
    <row r="1402" spans="1:4">
      <c r="A1402" s="32">
        <v>612</v>
      </c>
      <c r="B1402" s="32" t="s">
        <v>94</v>
      </c>
    </row>
    <row r="1403" spans="1:4">
      <c r="A1403" s="32">
        <v>613</v>
      </c>
      <c r="B1403" s="32" t="s">
        <v>93</v>
      </c>
    </row>
    <row r="1404" spans="1:4">
      <c r="A1404" s="32">
        <v>615</v>
      </c>
      <c r="B1404" s="32" t="s">
        <v>92</v>
      </c>
      <c r="C1404" s="32">
        <v>300</v>
      </c>
      <c r="D1404" s="32">
        <v>300</v>
      </c>
    </row>
    <row r="1405" spans="1:4">
      <c r="A1405" s="32">
        <v>620</v>
      </c>
      <c r="B1405" s="32" t="s">
        <v>157</v>
      </c>
      <c r="C1405" s="32">
        <v>56</v>
      </c>
      <c r="D1405" s="32">
        <v>56</v>
      </c>
    </row>
    <row r="1406" spans="1:4">
      <c r="A1406" s="32">
        <v>621</v>
      </c>
      <c r="B1406" s="32" t="s">
        <v>158</v>
      </c>
    </row>
    <row r="1407" spans="1:4">
      <c r="A1407" s="32">
        <v>623</v>
      </c>
      <c r="B1407" s="32" t="s">
        <v>91</v>
      </c>
    </row>
    <row r="1408" spans="1:4">
      <c r="A1408" s="32">
        <v>624</v>
      </c>
      <c r="B1408" s="32" t="s">
        <v>90</v>
      </c>
    </row>
    <row r="1409" spans="1:4">
      <c r="A1409" s="32">
        <v>625</v>
      </c>
      <c r="B1409" s="32" t="s">
        <v>89</v>
      </c>
    </row>
    <row r="1410" spans="1:4">
      <c r="B1410" s="32" t="s">
        <v>88</v>
      </c>
      <c r="C1410" s="32">
        <f>SUM(C1398:C1409)</f>
        <v>356</v>
      </c>
      <c r="D1410" s="32">
        <f>SUM(D1398:D1409)</f>
        <v>356</v>
      </c>
    </row>
    <row r="1413" spans="1:4">
      <c r="A1413" s="32" t="s">
        <v>78</v>
      </c>
      <c r="B1413" s="32" t="s">
        <v>77</v>
      </c>
    </row>
    <row r="1415" spans="1:4">
      <c r="A1415" s="32" t="s">
        <v>101</v>
      </c>
      <c r="C1415" s="32" t="s">
        <v>41</v>
      </c>
      <c r="D1415" s="32" t="s">
        <v>100</v>
      </c>
    </row>
    <row r="1416" spans="1:4">
      <c r="A1416" s="32">
        <v>603</v>
      </c>
      <c r="B1416" s="32" t="s">
        <v>98</v>
      </c>
      <c r="C1416" s="32">
        <f>C1433</f>
        <v>0</v>
      </c>
      <c r="D1416" s="32">
        <f>D1433</f>
        <v>0</v>
      </c>
    </row>
    <row r="1417" spans="1:4">
      <c r="A1417" s="32">
        <v>604</v>
      </c>
      <c r="B1417" s="32" t="s">
        <v>97</v>
      </c>
      <c r="C1417" s="32">
        <f t="shared" ref="C1417:D1417" si="210">C1434</f>
        <v>0</v>
      </c>
      <c r="D1417" s="32">
        <f t="shared" si="210"/>
        <v>0</v>
      </c>
    </row>
    <row r="1418" spans="1:4">
      <c r="A1418" s="32">
        <v>605</v>
      </c>
      <c r="B1418" s="32" t="s">
        <v>96</v>
      </c>
      <c r="C1418" s="32">
        <f t="shared" ref="C1418:D1418" si="211">C1435</f>
        <v>0</v>
      </c>
      <c r="D1418" s="32">
        <f t="shared" si="211"/>
        <v>0</v>
      </c>
    </row>
    <row r="1419" spans="1:4">
      <c r="A1419" s="32">
        <v>606</v>
      </c>
      <c r="B1419" s="32" t="s">
        <v>95</v>
      </c>
      <c r="C1419" s="32">
        <f t="shared" ref="C1419:D1419" si="212">C1436</f>
        <v>0</v>
      </c>
      <c r="D1419" s="32">
        <f t="shared" si="212"/>
        <v>0</v>
      </c>
    </row>
    <row r="1420" spans="1:4">
      <c r="A1420" s="32">
        <v>612</v>
      </c>
      <c r="B1420" s="32" t="s">
        <v>94</v>
      </c>
      <c r="C1420" s="32">
        <f t="shared" ref="C1420:D1420" si="213">C1437</f>
        <v>0</v>
      </c>
      <c r="D1420" s="32">
        <f t="shared" si="213"/>
        <v>0</v>
      </c>
    </row>
    <row r="1421" spans="1:4">
      <c r="A1421" s="32">
        <v>613</v>
      </c>
      <c r="B1421" s="32" t="s">
        <v>93</v>
      </c>
      <c r="C1421" s="32">
        <f t="shared" ref="C1421:D1421" si="214">C1438</f>
        <v>0</v>
      </c>
      <c r="D1421" s="32">
        <f t="shared" si="214"/>
        <v>0</v>
      </c>
    </row>
    <row r="1422" spans="1:4">
      <c r="A1422" s="32">
        <v>615</v>
      </c>
      <c r="B1422" s="32" t="s">
        <v>92</v>
      </c>
      <c r="C1422" s="32">
        <f t="shared" ref="C1422:D1422" si="215">C1439</f>
        <v>0</v>
      </c>
      <c r="D1422" s="32">
        <f t="shared" si="215"/>
        <v>0</v>
      </c>
    </row>
    <row r="1423" spans="1:4">
      <c r="A1423" s="32">
        <v>620</v>
      </c>
      <c r="B1423" s="32" t="s">
        <v>157</v>
      </c>
      <c r="C1423" s="32">
        <f t="shared" ref="C1423:D1423" si="216">C1440</f>
        <v>2000</v>
      </c>
      <c r="D1423" s="32">
        <f t="shared" si="216"/>
        <v>2000</v>
      </c>
    </row>
    <row r="1424" spans="1:4">
      <c r="A1424" s="32">
        <v>621</v>
      </c>
      <c r="B1424" s="32" t="s">
        <v>158</v>
      </c>
      <c r="C1424" s="32">
        <f t="shared" ref="C1424:D1424" si="217">C1441</f>
        <v>150</v>
      </c>
      <c r="D1424" s="32">
        <f t="shared" si="217"/>
        <v>0</v>
      </c>
    </row>
    <row r="1425" spans="1:4">
      <c r="A1425" s="32">
        <v>623</v>
      </c>
      <c r="B1425" s="32" t="s">
        <v>91</v>
      </c>
      <c r="C1425" s="32">
        <f t="shared" ref="C1425:D1425" si="218">C1442</f>
        <v>0</v>
      </c>
      <c r="D1425" s="32">
        <f t="shared" si="218"/>
        <v>0</v>
      </c>
    </row>
    <row r="1426" spans="1:4">
      <c r="A1426" s="32">
        <v>624</v>
      </c>
      <c r="B1426" s="32" t="s">
        <v>90</v>
      </c>
      <c r="C1426" s="32">
        <f t="shared" ref="C1426:D1426" si="219">C1443</f>
        <v>250</v>
      </c>
      <c r="D1426" s="32">
        <f t="shared" si="219"/>
        <v>200</v>
      </c>
    </row>
    <row r="1427" spans="1:4">
      <c r="A1427" s="32">
        <v>625</v>
      </c>
      <c r="B1427" s="32" t="s">
        <v>89</v>
      </c>
      <c r="C1427" s="32">
        <f t="shared" ref="C1427:D1427" si="220">C1444</f>
        <v>0</v>
      </c>
      <c r="D1427" s="32">
        <f t="shared" si="220"/>
        <v>0</v>
      </c>
    </row>
    <row r="1428" spans="1:4">
      <c r="B1428" s="32" t="s">
        <v>142</v>
      </c>
      <c r="C1428" s="32">
        <f>SUM(C1416:C1427)</f>
        <v>2400</v>
      </c>
      <c r="D1428" s="32">
        <f>SUM(D1416:D1427)</f>
        <v>2200</v>
      </c>
    </row>
    <row r="1431" spans="1:4">
      <c r="A1431" s="32" t="s">
        <v>99</v>
      </c>
      <c r="B1431" s="32" t="s">
        <v>108</v>
      </c>
    </row>
    <row r="1433" spans="1:4">
      <c r="A1433" s="32">
        <v>603</v>
      </c>
      <c r="B1433" s="32" t="s">
        <v>98</v>
      </c>
    </row>
    <row r="1434" spans="1:4">
      <c r="A1434" s="32">
        <v>604</v>
      </c>
      <c r="B1434" s="32" t="s">
        <v>97</v>
      </c>
    </row>
    <row r="1435" spans="1:4">
      <c r="A1435" s="32">
        <v>605</v>
      </c>
      <c r="B1435" s="32" t="s">
        <v>96</v>
      </c>
    </row>
    <row r="1436" spans="1:4">
      <c r="A1436" s="32">
        <v>606</v>
      </c>
      <c r="B1436" s="32" t="s">
        <v>95</v>
      </c>
    </row>
    <row r="1437" spans="1:4">
      <c r="A1437" s="32">
        <v>612</v>
      </c>
      <c r="B1437" s="32" t="s">
        <v>94</v>
      </c>
    </row>
    <row r="1438" spans="1:4">
      <c r="A1438" s="32">
        <v>613</v>
      </c>
      <c r="B1438" s="32" t="s">
        <v>93</v>
      </c>
    </row>
    <row r="1439" spans="1:4">
      <c r="A1439" s="32">
        <v>615</v>
      </c>
      <c r="B1439" s="32" t="s">
        <v>92</v>
      </c>
    </row>
    <row r="1440" spans="1:4">
      <c r="A1440" s="32">
        <v>620</v>
      </c>
      <c r="B1440" s="32" t="s">
        <v>157</v>
      </c>
      <c r="C1440" s="32">
        <v>2000</v>
      </c>
      <c r="D1440" s="32">
        <v>2000</v>
      </c>
    </row>
    <row r="1441" spans="1:4">
      <c r="A1441" s="32">
        <v>621</v>
      </c>
      <c r="B1441" s="32" t="s">
        <v>158</v>
      </c>
      <c r="C1441" s="32">
        <v>150</v>
      </c>
      <c r="D1441" s="32">
        <v>0</v>
      </c>
    </row>
    <row r="1442" spans="1:4">
      <c r="A1442" s="32">
        <v>623</v>
      </c>
      <c r="B1442" s="32" t="s">
        <v>91</v>
      </c>
    </row>
    <row r="1443" spans="1:4">
      <c r="A1443" s="32">
        <v>624</v>
      </c>
      <c r="B1443" s="32" t="s">
        <v>90</v>
      </c>
      <c r="C1443" s="32">
        <v>250</v>
      </c>
      <c r="D1443" s="32">
        <v>200</v>
      </c>
    </row>
    <row r="1444" spans="1:4">
      <c r="A1444" s="32">
        <v>625</v>
      </c>
      <c r="B1444" s="32" t="s">
        <v>89</v>
      </c>
    </row>
    <row r="1445" spans="1:4">
      <c r="B1445" s="32" t="s">
        <v>88</v>
      </c>
      <c r="C1445" s="32">
        <f>SUM(C1433:C1444)</f>
        <v>2400</v>
      </c>
      <c r="D1445" s="32">
        <f>SUM(D1433:D1444)</f>
        <v>2200</v>
      </c>
    </row>
    <row r="1447" spans="1:4">
      <c r="A1447" s="32" t="s">
        <v>76</v>
      </c>
    </row>
    <row r="1449" spans="1:4">
      <c r="A1449" s="32" t="s">
        <v>101</v>
      </c>
      <c r="C1449" s="32" t="s">
        <v>41</v>
      </c>
      <c r="D1449" s="32" t="s">
        <v>100</v>
      </c>
    </row>
    <row r="1450" spans="1:4">
      <c r="A1450" s="32">
        <v>603</v>
      </c>
      <c r="B1450" s="32" t="s">
        <v>98</v>
      </c>
      <c r="C1450" s="32">
        <f>C1467+C1484+C1501+C1518</f>
        <v>50</v>
      </c>
      <c r="D1450" s="32">
        <f>D1467+D1484+D1501+D1518</f>
        <v>0</v>
      </c>
    </row>
    <row r="1451" spans="1:4">
      <c r="A1451" s="32">
        <v>604</v>
      </c>
      <c r="B1451" s="32" t="s">
        <v>97</v>
      </c>
      <c r="C1451" s="32">
        <f t="shared" ref="C1451" si="221">C1468+C1485+C1502+C1519</f>
        <v>0</v>
      </c>
      <c r="D1451" s="32">
        <f t="shared" ref="D1451" si="222">D1468+D1485+D1502+D1519</f>
        <v>0</v>
      </c>
    </row>
    <row r="1452" spans="1:4">
      <c r="A1452" s="32">
        <v>605</v>
      </c>
      <c r="B1452" s="32" t="s">
        <v>96</v>
      </c>
      <c r="C1452" s="32">
        <f t="shared" ref="C1452" si="223">C1469+C1486+C1503+C1520</f>
        <v>0</v>
      </c>
      <c r="D1452" s="32">
        <f t="shared" ref="D1452" si="224">D1469+D1486+D1503+D1520</f>
        <v>0</v>
      </c>
    </row>
    <row r="1453" spans="1:4">
      <c r="A1453" s="32">
        <v>606</v>
      </c>
      <c r="B1453" s="32" t="s">
        <v>95</v>
      </c>
      <c r="C1453" s="32">
        <f t="shared" ref="C1453" si="225">C1470+C1487+C1504+C1521</f>
        <v>0</v>
      </c>
      <c r="D1453" s="32">
        <f t="shared" ref="D1453" si="226">D1470+D1487+D1504+D1521</f>
        <v>0</v>
      </c>
    </row>
    <row r="1454" spans="1:4">
      <c r="A1454" s="32">
        <v>612</v>
      </c>
      <c r="B1454" s="32" t="s">
        <v>94</v>
      </c>
      <c r="C1454" s="32">
        <f t="shared" ref="C1454" si="227">C1471+C1488+C1505+C1522</f>
        <v>0</v>
      </c>
      <c r="D1454" s="32">
        <f t="shared" ref="D1454" si="228">D1471+D1488+D1505+D1522</f>
        <v>0</v>
      </c>
    </row>
    <row r="1455" spans="1:4">
      <c r="A1455" s="32">
        <v>613</v>
      </c>
      <c r="B1455" s="32" t="s">
        <v>93</v>
      </c>
      <c r="C1455" s="32">
        <f t="shared" ref="C1455" si="229">C1472+C1489+C1506+C1523</f>
        <v>500</v>
      </c>
      <c r="D1455" s="32">
        <f t="shared" ref="D1455" si="230">D1472+D1489+D1506+D1523</f>
        <v>300</v>
      </c>
    </row>
    <row r="1456" spans="1:4">
      <c r="A1456" s="32">
        <v>615</v>
      </c>
      <c r="B1456" s="32" t="s">
        <v>92</v>
      </c>
      <c r="C1456" s="32">
        <f t="shared" ref="C1456" si="231">C1473+C1490+C1507+C1524</f>
        <v>1900</v>
      </c>
      <c r="D1456" s="32">
        <f t="shared" ref="D1456" si="232">D1473+D1490+D1507+D1524</f>
        <v>1650</v>
      </c>
    </row>
    <row r="1457" spans="1:4">
      <c r="A1457" s="32">
        <v>620</v>
      </c>
      <c r="B1457" s="32" t="s">
        <v>157</v>
      </c>
      <c r="C1457" s="32">
        <f t="shared" ref="C1457" si="233">C1474+C1491+C1508+C1525</f>
        <v>9950</v>
      </c>
      <c r="D1457" s="32">
        <f t="shared" ref="D1457" si="234">D1474+D1491+D1508+D1525</f>
        <v>6850</v>
      </c>
    </row>
    <row r="1458" spans="1:4">
      <c r="A1458" s="32">
        <v>621</v>
      </c>
      <c r="B1458" s="32" t="s">
        <v>158</v>
      </c>
      <c r="C1458" s="32">
        <f t="shared" ref="C1458" si="235">C1475+C1492+C1509+C1526</f>
        <v>2800</v>
      </c>
      <c r="D1458" s="32">
        <f t="shared" ref="D1458" si="236">D1475+D1492+D1509+D1526</f>
        <v>1750</v>
      </c>
    </row>
    <row r="1459" spans="1:4">
      <c r="A1459" s="32">
        <v>623</v>
      </c>
      <c r="B1459" s="32" t="s">
        <v>91</v>
      </c>
      <c r="C1459" s="32">
        <f t="shared" ref="C1459" si="237">C1476+C1493+C1510+C1527</f>
        <v>700</v>
      </c>
      <c r="D1459" s="32">
        <f t="shared" ref="D1459" si="238">D1476+D1493+D1510+D1527</f>
        <v>700</v>
      </c>
    </row>
    <row r="1460" spans="1:4">
      <c r="A1460" s="32">
        <v>624</v>
      </c>
      <c r="B1460" s="32" t="s">
        <v>90</v>
      </c>
      <c r="C1460" s="32">
        <f t="shared" ref="C1460" si="239">C1477+C1494+C1511+C1528</f>
        <v>100</v>
      </c>
      <c r="D1460" s="32">
        <f t="shared" ref="D1460" si="240">D1477+D1494+D1511+D1528</f>
        <v>100</v>
      </c>
    </row>
    <row r="1461" spans="1:4">
      <c r="A1461" s="32">
        <v>625</v>
      </c>
      <c r="B1461" s="32" t="s">
        <v>89</v>
      </c>
      <c r="C1461" s="32">
        <f t="shared" ref="C1461" si="241">C1478+C1495+C1512+C1529</f>
        <v>0</v>
      </c>
      <c r="D1461" s="32">
        <f t="shared" ref="D1461" si="242">D1478+D1495+D1512+D1529</f>
        <v>0</v>
      </c>
    </row>
    <row r="1462" spans="1:4">
      <c r="C1462" s="32">
        <f>SUM(C1450:C1461)</f>
        <v>16000</v>
      </c>
      <c r="D1462" s="32">
        <f>SUM(D1450:D1461)</f>
        <v>11350</v>
      </c>
    </row>
    <row r="1465" spans="1:4">
      <c r="A1465" s="32" t="s">
        <v>99</v>
      </c>
      <c r="B1465" s="32" t="s">
        <v>107</v>
      </c>
    </row>
    <row r="1467" spans="1:4">
      <c r="A1467" s="32">
        <v>603</v>
      </c>
      <c r="B1467" s="32" t="s">
        <v>98</v>
      </c>
      <c r="C1467" s="32">
        <v>50</v>
      </c>
      <c r="D1467" s="32">
        <v>0</v>
      </c>
    </row>
    <row r="1468" spans="1:4">
      <c r="A1468" s="32">
        <v>604</v>
      </c>
      <c r="B1468" s="32" t="s">
        <v>97</v>
      </c>
    </row>
    <row r="1469" spans="1:4">
      <c r="A1469" s="32">
        <v>605</v>
      </c>
      <c r="B1469" s="32" t="s">
        <v>96</v>
      </c>
    </row>
    <row r="1470" spans="1:4">
      <c r="A1470" s="32">
        <v>606</v>
      </c>
      <c r="B1470" s="32" t="s">
        <v>95</v>
      </c>
    </row>
    <row r="1471" spans="1:4">
      <c r="A1471" s="32">
        <v>612</v>
      </c>
      <c r="B1471" s="32" t="s">
        <v>94</v>
      </c>
    </row>
    <row r="1472" spans="1:4">
      <c r="A1472" s="32">
        <v>613</v>
      </c>
      <c r="B1472" s="32" t="s">
        <v>93</v>
      </c>
      <c r="C1472" s="32">
        <v>200</v>
      </c>
      <c r="D1472" s="32">
        <v>200</v>
      </c>
    </row>
    <row r="1473" spans="1:4">
      <c r="A1473" s="32">
        <v>615</v>
      </c>
      <c r="B1473" s="32" t="s">
        <v>92</v>
      </c>
      <c r="C1473" s="32">
        <v>1000</v>
      </c>
      <c r="D1473" s="32">
        <v>750</v>
      </c>
    </row>
    <row r="1474" spans="1:4">
      <c r="A1474" s="32">
        <v>620</v>
      </c>
      <c r="B1474" s="32" t="s">
        <v>157</v>
      </c>
      <c r="C1474" s="32">
        <v>4750</v>
      </c>
      <c r="D1474" s="32">
        <v>3500</v>
      </c>
    </row>
    <row r="1475" spans="1:4">
      <c r="A1475" s="32">
        <v>621</v>
      </c>
      <c r="B1475" s="32" t="s">
        <v>158</v>
      </c>
      <c r="C1475" s="32">
        <v>1500</v>
      </c>
      <c r="D1475" s="32">
        <v>750</v>
      </c>
    </row>
    <row r="1476" spans="1:4">
      <c r="A1476" s="32">
        <v>623</v>
      </c>
      <c r="B1476" s="32" t="s">
        <v>91</v>
      </c>
      <c r="C1476" s="32">
        <v>500</v>
      </c>
      <c r="D1476" s="32">
        <v>500</v>
      </c>
    </row>
    <row r="1477" spans="1:4">
      <c r="A1477" s="32">
        <v>624</v>
      </c>
      <c r="B1477" s="32" t="s">
        <v>90</v>
      </c>
      <c r="C1477" s="32">
        <v>100</v>
      </c>
      <c r="D1477" s="32">
        <v>100</v>
      </c>
    </row>
    <row r="1478" spans="1:4">
      <c r="A1478" s="32">
        <v>625</v>
      </c>
      <c r="B1478" s="32" t="s">
        <v>89</v>
      </c>
    </row>
    <row r="1479" spans="1:4">
      <c r="B1479" s="32" t="s">
        <v>88</v>
      </c>
      <c r="C1479" s="32">
        <f>SUM(C1467:C1478)</f>
        <v>8100</v>
      </c>
      <c r="D1479" s="32">
        <f>SUM(D1467:D1478)</f>
        <v>5800</v>
      </c>
    </row>
    <row r="1482" spans="1:4">
      <c r="A1482" s="32" t="s">
        <v>106</v>
      </c>
      <c r="B1482" s="32" t="s">
        <v>105</v>
      </c>
    </row>
    <row r="1484" spans="1:4">
      <c r="A1484" s="32">
        <v>603</v>
      </c>
      <c r="B1484" s="32" t="s">
        <v>98</v>
      </c>
    </row>
    <row r="1485" spans="1:4">
      <c r="A1485" s="32">
        <v>604</v>
      </c>
      <c r="B1485" s="32" t="s">
        <v>97</v>
      </c>
    </row>
    <row r="1486" spans="1:4">
      <c r="A1486" s="32">
        <v>605</v>
      </c>
      <c r="B1486" s="32" t="s">
        <v>96</v>
      </c>
    </row>
    <row r="1487" spans="1:4">
      <c r="A1487" s="32">
        <v>606</v>
      </c>
      <c r="B1487" s="32" t="s">
        <v>95</v>
      </c>
    </row>
    <row r="1488" spans="1:4">
      <c r="A1488" s="32">
        <v>612</v>
      </c>
      <c r="B1488" s="32" t="s">
        <v>94</v>
      </c>
    </row>
    <row r="1489" spans="1:4">
      <c r="A1489" s="32">
        <v>613</v>
      </c>
      <c r="B1489" s="32" t="s">
        <v>93</v>
      </c>
    </row>
    <row r="1490" spans="1:4">
      <c r="A1490" s="32">
        <v>615</v>
      </c>
      <c r="B1490" s="32" t="s">
        <v>92</v>
      </c>
    </row>
    <row r="1491" spans="1:4">
      <c r="A1491" s="32">
        <v>620</v>
      </c>
      <c r="B1491" s="32" t="s">
        <v>157</v>
      </c>
      <c r="C1491" s="32">
        <v>3000</v>
      </c>
      <c r="D1491" s="32">
        <v>1500</v>
      </c>
    </row>
    <row r="1492" spans="1:4">
      <c r="A1492" s="32">
        <v>621</v>
      </c>
      <c r="B1492" s="32" t="s">
        <v>158</v>
      </c>
      <c r="C1492" s="32">
        <v>700</v>
      </c>
      <c r="D1492" s="32">
        <v>500</v>
      </c>
    </row>
    <row r="1493" spans="1:4">
      <c r="A1493" s="32">
        <v>623</v>
      </c>
      <c r="B1493" s="32" t="s">
        <v>91</v>
      </c>
    </row>
    <row r="1494" spans="1:4">
      <c r="A1494" s="32">
        <v>624</v>
      </c>
      <c r="B1494" s="32" t="s">
        <v>90</v>
      </c>
    </row>
    <row r="1495" spans="1:4">
      <c r="A1495" s="32">
        <v>625</v>
      </c>
      <c r="B1495" s="32" t="s">
        <v>89</v>
      </c>
    </row>
    <row r="1496" spans="1:4">
      <c r="B1496" s="32" t="s">
        <v>88</v>
      </c>
      <c r="C1496" s="32">
        <f>SUM(C1484:C1495)</f>
        <v>3700</v>
      </c>
      <c r="D1496" s="32">
        <f>SUM(D1484:D1495)</f>
        <v>2000</v>
      </c>
    </row>
    <row r="1499" spans="1:4">
      <c r="A1499" s="32" t="s">
        <v>104</v>
      </c>
      <c r="B1499" s="32" t="s">
        <v>160</v>
      </c>
    </row>
    <row r="1501" spans="1:4">
      <c r="A1501" s="32">
        <v>603</v>
      </c>
      <c r="B1501" s="32" t="s">
        <v>98</v>
      </c>
    </row>
    <row r="1502" spans="1:4">
      <c r="A1502" s="32">
        <v>604</v>
      </c>
      <c r="B1502" s="32" t="s">
        <v>97</v>
      </c>
    </row>
    <row r="1503" spans="1:4">
      <c r="A1503" s="32">
        <v>605</v>
      </c>
      <c r="B1503" s="32" t="s">
        <v>96</v>
      </c>
    </row>
    <row r="1504" spans="1:4">
      <c r="A1504" s="32">
        <v>606</v>
      </c>
      <c r="B1504" s="32" t="s">
        <v>95</v>
      </c>
    </row>
    <row r="1505" spans="1:4">
      <c r="A1505" s="32">
        <v>612</v>
      </c>
      <c r="B1505" s="32" t="s">
        <v>94</v>
      </c>
    </row>
    <row r="1506" spans="1:4">
      <c r="A1506" s="32">
        <v>613</v>
      </c>
      <c r="B1506" s="32" t="s">
        <v>93</v>
      </c>
      <c r="C1506" s="32">
        <v>300</v>
      </c>
      <c r="D1506" s="32">
        <v>100</v>
      </c>
    </row>
    <row r="1507" spans="1:4">
      <c r="A1507" s="32">
        <v>615</v>
      </c>
      <c r="B1507" s="32" t="s">
        <v>92</v>
      </c>
    </row>
    <row r="1508" spans="1:4">
      <c r="A1508" s="32">
        <v>620</v>
      </c>
      <c r="B1508" s="32" t="s">
        <v>157</v>
      </c>
      <c r="C1508" s="32">
        <v>700</v>
      </c>
      <c r="D1508" s="32">
        <v>350</v>
      </c>
    </row>
    <row r="1509" spans="1:4">
      <c r="A1509" s="32">
        <v>621</v>
      </c>
      <c r="B1509" s="32" t="s">
        <v>158</v>
      </c>
      <c r="C1509" s="32">
        <v>300</v>
      </c>
      <c r="D1509" s="32">
        <v>200</v>
      </c>
    </row>
    <row r="1510" spans="1:4">
      <c r="A1510" s="32">
        <v>623</v>
      </c>
      <c r="B1510" s="32" t="s">
        <v>91</v>
      </c>
    </row>
    <row r="1511" spans="1:4">
      <c r="A1511" s="32">
        <v>624</v>
      </c>
      <c r="B1511" s="32" t="s">
        <v>90</v>
      </c>
    </row>
    <row r="1512" spans="1:4">
      <c r="A1512" s="32">
        <v>625</v>
      </c>
      <c r="B1512" s="32" t="s">
        <v>89</v>
      </c>
    </row>
    <row r="1513" spans="1:4">
      <c r="B1513" s="32" t="s">
        <v>88</v>
      </c>
      <c r="C1513" s="32">
        <f>SUM(C1501:C1512)</f>
        <v>1300</v>
      </c>
      <c r="D1513" s="32">
        <f>SUM(D1501:D1512)</f>
        <v>650</v>
      </c>
    </row>
    <row r="1516" spans="1:4">
      <c r="A1516" s="32" t="s">
        <v>103</v>
      </c>
      <c r="B1516" s="32" t="s">
        <v>102</v>
      </c>
    </row>
    <row r="1518" spans="1:4">
      <c r="A1518" s="32">
        <v>603</v>
      </c>
      <c r="B1518" s="32" t="s">
        <v>98</v>
      </c>
    </row>
    <row r="1519" spans="1:4">
      <c r="A1519" s="32">
        <v>604</v>
      </c>
      <c r="B1519" s="32" t="s">
        <v>97</v>
      </c>
    </row>
    <row r="1520" spans="1:4">
      <c r="A1520" s="32">
        <v>605</v>
      </c>
      <c r="B1520" s="32" t="s">
        <v>96</v>
      </c>
    </row>
    <row r="1521" spans="1:4">
      <c r="A1521" s="32">
        <v>606</v>
      </c>
      <c r="B1521" s="32" t="s">
        <v>95</v>
      </c>
    </row>
    <row r="1522" spans="1:4">
      <c r="A1522" s="32">
        <v>612</v>
      </c>
      <c r="B1522" s="32" t="s">
        <v>94</v>
      </c>
    </row>
    <row r="1523" spans="1:4">
      <c r="A1523" s="32">
        <v>613</v>
      </c>
      <c r="B1523" s="32" t="s">
        <v>93</v>
      </c>
    </row>
    <row r="1524" spans="1:4">
      <c r="A1524" s="32">
        <v>615</v>
      </c>
      <c r="B1524" s="32" t="s">
        <v>92</v>
      </c>
      <c r="C1524" s="32">
        <v>900</v>
      </c>
      <c r="D1524" s="32">
        <v>900</v>
      </c>
    </row>
    <row r="1525" spans="1:4">
      <c r="A1525" s="32">
        <v>620</v>
      </c>
      <c r="B1525" s="32" t="s">
        <v>157</v>
      </c>
      <c r="C1525" s="32">
        <v>1500</v>
      </c>
      <c r="D1525" s="32">
        <v>1500</v>
      </c>
    </row>
    <row r="1526" spans="1:4">
      <c r="A1526" s="32">
        <v>621</v>
      </c>
      <c r="B1526" s="32" t="s">
        <v>158</v>
      </c>
      <c r="C1526" s="32">
        <v>300</v>
      </c>
      <c r="D1526" s="32">
        <v>300</v>
      </c>
    </row>
    <row r="1527" spans="1:4">
      <c r="A1527" s="32">
        <v>623</v>
      </c>
      <c r="B1527" s="32" t="s">
        <v>91</v>
      </c>
      <c r="C1527" s="32">
        <v>200</v>
      </c>
      <c r="D1527" s="32">
        <v>200</v>
      </c>
    </row>
    <row r="1528" spans="1:4">
      <c r="A1528" s="32">
        <v>624</v>
      </c>
      <c r="B1528" s="32" t="s">
        <v>90</v>
      </c>
    </row>
    <row r="1529" spans="1:4">
      <c r="A1529" s="32">
        <v>625</v>
      </c>
      <c r="B1529" s="32" t="s">
        <v>89</v>
      </c>
    </row>
    <row r="1530" spans="1:4">
      <c r="B1530" s="32" t="s">
        <v>88</v>
      </c>
      <c r="C1530" s="32">
        <f>SUM(C1518:C1529)</f>
        <v>2900</v>
      </c>
      <c r="D1530" s="32">
        <f>SUM(D1518:D1529)</f>
        <v>2900</v>
      </c>
    </row>
  </sheetData>
  <phoneticPr fontId="13" type="noConversion"/>
  <pageMargins left="0.7" right="0.7" top="0.75" bottom="0.75" header="0.3" footer="0.3"/>
  <pageSetup fitToHeight="0" orientation="portrait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Budget Summary</vt:lpstr>
      <vt:lpstr>GenOp</vt:lpstr>
      <vt:lpstr>Exec Travel Reimbursements</vt:lpstr>
      <vt:lpstr>Admin Wages</vt:lpstr>
      <vt:lpstr>Special Allocations Budget</vt:lpstr>
      <vt:lpstr>Income</vt:lpstr>
      <vt:lpstr>GSS Activities Budget</vt:lpstr>
      <vt:lpstr>TierII Summary</vt:lpstr>
      <vt:lpstr>TierII Recommendations</vt:lpstr>
      <vt:lpstr>'TierII Recommendations'!Print_Area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GSS</dc:creator>
  <cp:lastModifiedBy>Chau Vy</cp:lastModifiedBy>
  <cp:revision>43</cp:revision>
  <cp:lastPrinted>2017-10-18T04:17:03Z</cp:lastPrinted>
  <dcterms:created xsi:type="dcterms:W3CDTF">2015-04-20T20:51:25Z</dcterms:created>
  <dcterms:modified xsi:type="dcterms:W3CDTF">2017-10-18T04:17:09Z</dcterms:modified>
</cp:coreProperties>
</file>